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40" windowWidth="9720" windowHeight="7200" tabRatio="605"/>
  </bookViews>
  <sheets>
    <sheet name="2024" sheetId="31" r:id="rId1"/>
  </sheets>
  <calcPr calcId="145621"/>
</workbook>
</file>

<file path=xl/calcChain.xml><?xml version="1.0" encoding="utf-8"?>
<calcChain xmlns="http://schemas.openxmlformats.org/spreadsheetml/2006/main">
  <c r="I261" i="31" l="1"/>
  <c r="I260" i="31"/>
  <c r="I259" i="31"/>
  <c r="I258" i="31"/>
  <c r="I257" i="31"/>
  <c r="I256" i="31"/>
  <c r="I255" i="31"/>
  <c r="I254" i="31"/>
  <c r="I253" i="31"/>
  <c r="I252" i="31"/>
  <c r="I251" i="31"/>
  <c r="I250" i="31"/>
  <c r="I249" i="31"/>
  <c r="I248" i="31"/>
  <c r="I247" i="31"/>
  <c r="I246" i="31"/>
  <c r="I245" i="31"/>
  <c r="I244" i="31"/>
  <c r="I243" i="31"/>
  <c r="I242" i="31"/>
  <c r="I241" i="31"/>
  <c r="I240" i="31"/>
  <c r="I239" i="31"/>
  <c r="I238" i="31"/>
  <c r="I237" i="31"/>
  <c r="I235" i="31"/>
  <c r="I234" i="31"/>
  <c r="I233" i="31"/>
  <c r="I232" i="31"/>
  <c r="I231" i="31"/>
  <c r="I230" i="31"/>
  <c r="I229" i="31"/>
  <c r="I228" i="31"/>
  <c r="I227" i="31"/>
  <c r="I226" i="31"/>
  <c r="I225" i="31"/>
  <c r="I224" i="31"/>
  <c r="I223" i="31"/>
  <c r="I222" i="31"/>
  <c r="I221" i="31"/>
  <c r="I220" i="31"/>
  <c r="I219" i="31"/>
  <c r="I218" i="31"/>
  <c r="I216" i="31"/>
  <c r="I215" i="31"/>
  <c r="I214" i="31"/>
  <c r="I203" i="31"/>
  <c r="I202" i="31"/>
  <c r="I201" i="31"/>
  <c r="I200" i="31"/>
  <c r="I196" i="31"/>
  <c r="I195" i="31"/>
  <c r="I194" i="31"/>
  <c r="I193" i="31"/>
  <c r="I192" i="31"/>
  <c r="I191" i="31"/>
  <c r="I190" i="31"/>
  <c r="I189" i="31"/>
  <c r="I188" i="31"/>
  <c r="I187" i="31"/>
  <c r="I183" i="31"/>
  <c r="I184" i="31"/>
  <c r="I185" i="31"/>
  <c r="I186" i="31"/>
  <c r="I180" i="31"/>
  <c r="I179" i="31"/>
  <c r="I178" i="31"/>
  <c r="I177" i="31"/>
  <c r="I176" i="31"/>
  <c r="I175" i="31"/>
  <c r="I174" i="31"/>
  <c r="I173" i="31"/>
  <c r="I172" i="31"/>
  <c r="I171" i="31"/>
  <c r="I170" i="31"/>
  <c r="I169" i="31"/>
  <c r="I168" i="31"/>
  <c r="I167" i="31"/>
  <c r="I166" i="31"/>
  <c r="I165" i="31"/>
  <c r="I164" i="31"/>
  <c r="I163" i="31"/>
  <c r="I162" i="31"/>
  <c r="I161" i="31"/>
  <c r="I160" i="31"/>
  <c r="I159" i="31"/>
  <c r="I158" i="31"/>
  <c r="I157" i="31"/>
  <c r="I156" i="31"/>
  <c r="I155" i="31"/>
  <c r="I154" i="31"/>
  <c r="I153" i="31"/>
  <c r="I152" i="31"/>
  <c r="I151" i="31"/>
  <c r="I150" i="31"/>
  <c r="I149" i="31"/>
  <c r="I148" i="31"/>
  <c r="I147" i="31"/>
  <c r="I146" i="31"/>
  <c r="I145" i="31"/>
  <c r="I144" i="31"/>
  <c r="I143" i="31"/>
  <c r="I142" i="31"/>
  <c r="I141" i="31"/>
  <c r="I140" i="31"/>
  <c r="I139" i="31"/>
  <c r="I138" i="31"/>
  <c r="I137" i="31"/>
  <c r="I136" i="31"/>
  <c r="I135" i="31"/>
  <c r="I134" i="31"/>
  <c r="I133" i="31"/>
  <c r="I132" i="31"/>
  <c r="I131" i="31"/>
  <c r="I130" i="31"/>
  <c r="I129" i="31"/>
  <c r="I128" i="31"/>
  <c r="I127" i="31"/>
  <c r="I126" i="31"/>
  <c r="I125" i="31"/>
  <c r="I124" i="31"/>
  <c r="I123" i="31"/>
  <c r="I122" i="31"/>
  <c r="I121" i="31"/>
  <c r="I120" i="31"/>
  <c r="I119" i="31"/>
  <c r="I118" i="31"/>
  <c r="I117" i="31"/>
  <c r="I116" i="31"/>
  <c r="I115" i="31"/>
  <c r="I114" i="31"/>
  <c r="I113" i="31"/>
  <c r="I112" i="31"/>
  <c r="I111" i="31"/>
  <c r="I110" i="31"/>
  <c r="I109" i="31"/>
  <c r="I108" i="31"/>
  <c r="I107" i="31"/>
  <c r="I106" i="31"/>
  <c r="I105" i="31"/>
  <c r="I104" i="31"/>
  <c r="I103" i="31"/>
  <c r="I102" i="31"/>
  <c r="I101" i="31"/>
  <c r="I100" i="31"/>
  <c r="I99" i="31"/>
  <c r="I98" i="31"/>
  <c r="I97" i="31"/>
  <c r="I96" i="31"/>
  <c r="I95" i="31"/>
  <c r="I94" i="31"/>
  <c r="I92" i="31"/>
  <c r="I91" i="31"/>
  <c r="I90" i="31"/>
  <c r="I89" i="31"/>
  <c r="I88" i="31"/>
  <c r="I87" i="31"/>
  <c r="I86" i="31"/>
  <c r="I85" i="31"/>
  <c r="I84" i="31"/>
  <c r="I83" i="31"/>
  <c r="I82" i="31"/>
  <c r="I81" i="31"/>
  <c r="I80" i="31"/>
  <c r="I72" i="31"/>
  <c r="I71" i="31"/>
  <c r="I70" i="31"/>
  <c r="I69" i="31"/>
  <c r="I68" i="31"/>
  <c r="I67" i="31"/>
  <c r="I66" i="31"/>
  <c r="I65" i="31"/>
  <c r="I64" i="31"/>
  <c r="I63" i="31"/>
  <c r="I62" i="31"/>
  <c r="I61" i="31"/>
  <c r="I60" i="31"/>
  <c r="I59" i="31"/>
  <c r="I58" i="31"/>
  <c r="I53" i="31"/>
  <c r="I52" i="31"/>
  <c r="I51" i="31"/>
  <c r="I50" i="31"/>
  <c r="I49" i="31"/>
  <c r="I48" i="31"/>
  <c r="I47" i="31"/>
  <c r="I46" i="31"/>
  <c r="I45" i="31"/>
  <c r="I44" i="31"/>
  <c r="I43" i="31"/>
  <c r="I42" i="31"/>
  <c r="I41" i="31"/>
  <c r="I40" i="31"/>
  <c r="I39" i="31"/>
  <c r="I38" i="31"/>
  <c r="I37" i="31"/>
  <c r="I36" i="31"/>
  <c r="I35" i="31"/>
  <c r="I34" i="31"/>
  <c r="I33" i="31"/>
  <c r="I32" i="31"/>
  <c r="I31" i="31"/>
  <c r="I30" i="31"/>
  <c r="I29" i="31"/>
  <c r="I28" i="31"/>
  <c r="I27" i="31"/>
  <c r="I26" i="31"/>
  <c r="I25" i="31"/>
  <c r="I24" i="31"/>
  <c r="I23" i="31"/>
  <c r="H234" i="31" l="1"/>
  <c r="G234" i="31"/>
  <c r="G233" i="31" s="1"/>
  <c r="F170" i="31"/>
  <c r="F169" i="31" s="1"/>
  <c r="H161" i="31"/>
  <c r="H160" i="31" s="1"/>
  <c r="G161" i="31"/>
  <c r="G160" i="31" s="1"/>
  <c r="H158" i="31"/>
  <c r="H157" i="31" s="1"/>
  <c r="G158" i="31"/>
  <c r="G157" i="31"/>
  <c r="F134" i="31"/>
  <c r="F133" i="31" s="1"/>
  <c r="H155" i="31"/>
  <c r="H154" i="31" s="1"/>
  <c r="G155" i="31"/>
  <c r="G154" i="31" s="1"/>
  <c r="H152" i="31"/>
  <c r="H151" i="31" s="1"/>
  <c r="G152" i="31"/>
  <c r="G151" i="31" s="1"/>
  <c r="H137" i="31"/>
  <c r="H136" i="31" s="1"/>
  <c r="G137" i="31"/>
  <c r="G136" i="31" s="1"/>
  <c r="H68" i="31"/>
  <c r="H67" i="31" s="1"/>
  <c r="G68" i="31"/>
  <c r="G67" i="31" s="1"/>
  <c r="F126" i="31"/>
  <c r="H233" i="31" l="1"/>
  <c r="H170" i="31"/>
  <c r="H169" i="31" s="1"/>
  <c r="G170" i="31"/>
  <c r="G169" i="31" s="1"/>
  <c r="H149" i="31"/>
  <c r="H148" i="31" s="1"/>
  <c r="G149" i="31"/>
  <c r="G148" i="31" s="1"/>
  <c r="H134" i="31"/>
  <c r="H133" i="31" s="1"/>
  <c r="G134" i="31"/>
  <c r="G133" i="31" s="1"/>
  <c r="H126" i="31"/>
  <c r="G126" i="31"/>
  <c r="H90" i="31"/>
  <c r="H89" i="31" s="1"/>
  <c r="G90" i="31"/>
  <c r="G89" i="31" s="1"/>
  <c r="F231" i="31" l="1"/>
  <c r="F230" i="31" s="1"/>
  <c r="F212" i="31"/>
  <c r="F211" i="31" s="1"/>
  <c r="F184" i="31"/>
  <c r="F183" i="31" s="1"/>
  <c r="H146" i="31"/>
  <c r="H145" i="31" s="1"/>
  <c r="H143" i="31"/>
  <c r="H142" i="31" s="1"/>
  <c r="H140" i="31"/>
  <c r="H139" i="31" s="1"/>
  <c r="G146" i="31"/>
  <c r="G145" i="31" s="1"/>
  <c r="G143" i="31"/>
  <c r="G142" i="31" s="1"/>
  <c r="G140" i="31"/>
  <c r="G139" i="31" s="1"/>
  <c r="F146" i="31"/>
  <c r="F145" i="31" s="1"/>
  <c r="F143" i="31"/>
  <c r="F142" i="31" s="1"/>
  <c r="F140" i="31"/>
  <c r="F139" i="31" s="1"/>
  <c r="G254" i="31" l="1"/>
  <c r="G253" i="31" s="1"/>
  <c r="H254" i="31"/>
  <c r="H253" i="31" s="1"/>
  <c r="F254" i="31"/>
  <c r="F253" i="31" s="1"/>
  <c r="F252" i="31" s="1"/>
  <c r="F251" i="31" s="1"/>
  <c r="F250" i="31" s="1"/>
  <c r="G248" i="31"/>
  <c r="H248" i="31"/>
  <c r="F248" i="31"/>
  <c r="G252" i="31" l="1"/>
  <c r="G251" i="31" s="1"/>
  <c r="G250" i="31" s="1"/>
  <c r="H252" i="31"/>
  <c r="G188" i="31"/>
  <c r="H188" i="31"/>
  <c r="H186" i="31" s="1"/>
  <c r="F188" i="31"/>
  <c r="G178" i="31"/>
  <c r="H178" i="31"/>
  <c r="F178" i="31"/>
  <c r="F113" i="31"/>
  <c r="F112" i="31" s="1"/>
  <c r="F111" i="31" s="1"/>
  <c r="G174" i="31"/>
  <c r="H174" i="31"/>
  <c r="F174" i="31"/>
  <c r="G231" i="31"/>
  <c r="G230" i="31" s="1"/>
  <c r="H231" i="31"/>
  <c r="I213" i="31"/>
  <c r="H212" i="31"/>
  <c r="H211" i="31" s="1"/>
  <c r="G212" i="31"/>
  <c r="G211" i="31" s="1"/>
  <c r="I182" i="31"/>
  <c r="G184" i="31"/>
  <c r="G183" i="31" s="1"/>
  <c r="H184" i="31"/>
  <c r="H183" i="31" s="1"/>
  <c r="I22" i="31"/>
  <c r="H21" i="31"/>
  <c r="H20" i="31" s="1"/>
  <c r="G21" i="31"/>
  <c r="G20" i="31" s="1"/>
  <c r="G19" i="31" s="1"/>
  <c r="G18" i="31" s="1"/>
  <c r="F21" i="31"/>
  <c r="F20" i="31" s="1"/>
  <c r="F19" i="31" s="1"/>
  <c r="F18" i="31" s="1"/>
  <c r="H113" i="31"/>
  <c r="G113" i="31"/>
  <c r="G112" i="31" s="1"/>
  <c r="G111" i="31" s="1"/>
  <c r="F56" i="31"/>
  <c r="F55" i="31" s="1"/>
  <c r="F54" i="31" s="1"/>
  <c r="I17" i="31"/>
  <c r="I75" i="31"/>
  <c r="I78" i="31"/>
  <c r="I206" i="31"/>
  <c r="I210" i="31"/>
  <c r="H247" i="31"/>
  <c r="H241" i="31"/>
  <c r="H239" i="31"/>
  <c r="H237" i="31"/>
  <c r="H224" i="31"/>
  <c r="H222" i="31"/>
  <c r="H215" i="31"/>
  <c r="H214" i="31" s="1"/>
  <c r="H209" i="31"/>
  <c r="H208" i="31" s="1"/>
  <c r="H207" i="31" s="1"/>
  <c r="H205" i="31"/>
  <c r="H204" i="31" s="1"/>
  <c r="H202" i="31"/>
  <c r="H201" i="31" s="1"/>
  <c r="H198" i="31"/>
  <c r="H197" i="31" s="1"/>
  <c r="H195" i="31" s="1"/>
  <c r="H193" i="31"/>
  <c r="H181" i="31"/>
  <c r="H176" i="31"/>
  <c r="H167" i="31"/>
  <c r="H166" i="31" s="1"/>
  <c r="H165" i="31" s="1"/>
  <c r="H130" i="31"/>
  <c r="H128" i="31"/>
  <c r="H125" i="31" s="1"/>
  <c r="H123" i="31"/>
  <c r="H120" i="31"/>
  <c r="H117" i="31"/>
  <c r="H116" i="31" s="1"/>
  <c r="H115" i="31" s="1"/>
  <c r="H109" i="31"/>
  <c r="H108" i="31" s="1"/>
  <c r="H107" i="31" s="1"/>
  <c r="H106" i="31"/>
  <c r="H102" i="31"/>
  <c r="H100" i="31"/>
  <c r="H97" i="31"/>
  <c r="H87" i="31"/>
  <c r="H83" i="31"/>
  <c r="H82" i="31" s="1"/>
  <c r="H81" i="31" s="1"/>
  <c r="H77" i="31"/>
  <c r="H76" i="31" s="1"/>
  <c r="H74" i="31"/>
  <c r="H73" i="31" s="1"/>
  <c r="H71" i="31"/>
  <c r="H65" i="31"/>
  <c r="H64" i="31" s="1"/>
  <c r="H62" i="31"/>
  <c r="H61" i="31" s="1"/>
  <c r="H60" i="31" s="1"/>
  <c r="H52" i="31"/>
  <c r="H51" i="31" s="1"/>
  <c r="H50" i="31" s="1"/>
  <c r="H48" i="31"/>
  <c r="H47" i="31" s="1"/>
  <c r="H44" i="31"/>
  <c r="H31" i="31" s="1"/>
  <c r="H42" i="31"/>
  <c r="H41" i="31" s="1"/>
  <c r="H39" i="31"/>
  <c r="H38" i="31" s="1"/>
  <c r="H34" i="31"/>
  <c r="H29" i="31"/>
  <c r="H28" i="31" s="1"/>
  <c r="H25" i="31"/>
  <c r="H16" i="31"/>
  <c r="H122" i="31" l="1"/>
  <c r="H119" i="31"/>
  <c r="H70" i="31"/>
  <c r="H200" i="31"/>
  <c r="H236" i="31"/>
  <c r="H173" i="31"/>
  <c r="H172" i="31" s="1"/>
  <c r="H59" i="31"/>
  <c r="H221" i="31"/>
  <c r="H220" i="31" s="1"/>
  <c r="H219" i="31" s="1"/>
  <c r="H218" i="31" s="1"/>
  <c r="H96" i="31"/>
  <c r="H95" i="31" s="1"/>
  <c r="H24" i="31"/>
  <c r="H251" i="31"/>
  <c r="H250" i="31" s="1"/>
  <c r="H192" i="31"/>
  <c r="I20" i="31"/>
  <c r="I21" i="31"/>
  <c r="H230" i="31"/>
  <c r="I211" i="31"/>
  <c r="I212" i="31"/>
  <c r="H112" i="31"/>
  <c r="H19" i="31"/>
  <c r="H99" i="31"/>
  <c r="H46" i="31"/>
  <c r="H27" i="31" s="1"/>
  <c r="H33" i="31"/>
  <c r="H105" i="31"/>
  <c r="H86" i="31"/>
  <c r="H15" i="31"/>
  <c r="H229" i="31" l="1"/>
  <c r="H228" i="31" s="1"/>
  <c r="H227" i="31" s="1"/>
  <c r="H226" i="31" s="1"/>
  <c r="H58" i="31"/>
  <c r="H23" i="31"/>
  <c r="H191" i="31"/>
  <c r="H246" i="31"/>
  <c r="H245" i="31" s="1"/>
  <c r="H244" i="31" s="1"/>
  <c r="H111" i="31"/>
  <c r="H94" i="31" s="1"/>
  <c r="I19" i="31"/>
  <c r="H18" i="31"/>
  <c r="I18" i="31" s="1"/>
  <c r="H85" i="31"/>
  <c r="H104" i="31"/>
  <c r="H14" i="31"/>
  <c r="G247" i="31"/>
  <c r="G246" i="31" s="1"/>
  <c r="G241" i="31"/>
  <c r="G239" i="31"/>
  <c r="G237" i="31"/>
  <c r="G224" i="31"/>
  <c r="G222" i="31"/>
  <c r="G215" i="31"/>
  <c r="G214" i="31" s="1"/>
  <c r="G209" i="31"/>
  <c r="G205" i="31"/>
  <c r="G202" i="31"/>
  <c r="G201" i="31" s="1"/>
  <c r="G198" i="31"/>
  <c r="G193" i="31"/>
  <c r="G186" i="31"/>
  <c r="G181" i="31"/>
  <c r="I181" i="31" s="1"/>
  <c r="G176" i="31"/>
  <c r="G173" i="31" s="1"/>
  <c r="G167" i="31"/>
  <c r="G130" i="31"/>
  <c r="G128" i="31"/>
  <c r="G125" i="31" s="1"/>
  <c r="G123" i="31"/>
  <c r="G120" i="31"/>
  <c r="G117" i="31"/>
  <c r="G109" i="31"/>
  <c r="G106" i="31"/>
  <c r="G102" i="31"/>
  <c r="G100" i="31"/>
  <c r="G97" i="31"/>
  <c r="G87" i="31"/>
  <c r="G83" i="31"/>
  <c r="G82" i="31" s="1"/>
  <c r="G81" i="31" s="1"/>
  <c r="G77" i="31"/>
  <c r="G74" i="31"/>
  <c r="G71" i="31"/>
  <c r="G62" i="31"/>
  <c r="G52" i="31"/>
  <c r="G48" i="31"/>
  <c r="G44" i="31"/>
  <c r="G42" i="31"/>
  <c r="G39" i="31"/>
  <c r="G34" i="31"/>
  <c r="G29" i="31"/>
  <c r="G25" i="31"/>
  <c r="G16" i="31"/>
  <c r="F247" i="31"/>
  <c r="G70" i="31" l="1"/>
  <c r="G236" i="31"/>
  <c r="G229" i="31" s="1"/>
  <c r="G200" i="31"/>
  <c r="G172" i="31"/>
  <c r="G221" i="31"/>
  <c r="G96" i="31"/>
  <c r="F246" i="31"/>
  <c r="F245" i="31" s="1"/>
  <c r="F244" i="31" s="1"/>
  <c r="F243" i="31" s="1"/>
  <c r="H190" i="31"/>
  <c r="H243" i="31"/>
  <c r="H164" i="31" s="1"/>
  <c r="G31" i="31"/>
  <c r="G61" i="31"/>
  <c r="G60" i="31" s="1"/>
  <c r="G73" i="31"/>
  <c r="I73" i="31" s="1"/>
  <c r="I74" i="31"/>
  <c r="G122" i="31"/>
  <c r="G197" i="31"/>
  <c r="G24" i="31"/>
  <c r="G41" i="31"/>
  <c r="G65" i="31"/>
  <c r="G105" i="31"/>
  <c r="G208" i="31"/>
  <c r="I209" i="31"/>
  <c r="H13" i="31"/>
  <c r="G15" i="31"/>
  <c r="I16" i="31"/>
  <c r="G38" i="31"/>
  <c r="G51" i="31"/>
  <c r="G166" i="31"/>
  <c r="G165" i="31" s="1"/>
  <c r="G192" i="31"/>
  <c r="G204" i="31"/>
  <c r="I205" i="31"/>
  <c r="G33" i="31"/>
  <c r="G47" i="31"/>
  <c r="G76" i="31"/>
  <c r="I76" i="31" s="1"/>
  <c r="I77" i="31"/>
  <c r="G116" i="31"/>
  <c r="G115" i="31" s="1"/>
  <c r="H80" i="31"/>
  <c r="G28" i="31"/>
  <c r="G108" i="31"/>
  <c r="G86" i="31"/>
  <c r="G99" i="31"/>
  <c r="G119" i="31" l="1"/>
  <c r="G228" i="31"/>
  <c r="H163" i="31"/>
  <c r="H261" i="31" s="1"/>
  <c r="G220" i="31"/>
  <c r="G219" i="31" s="1"/>
  <c r="H189" i="31"/>
  <c r="I236" i="31"/>
  <c r="G245" i="31"/>
  <c r="G191" i="31"/>
  <c r="G50" i="31"/>
  <c r="G14" i="31"/>
  <c r="I15" i="31"/>
  <c r="G207" i="31"/>
  <c r="I207" i="31" s="1"/>
  <c r="I208" i="31"/>
  <c r="G104" i="31"/>
  <c r="G64" i="31"/>
  <c r="G59" i="31" s="1"/>
  <c r="G195" i="31"/>
  <c r="G46" i="31"/>
  <c r="I204" i="31"/>
  <c r="H12" i="31"/>
  <c r="G85" i="31"/>
  <c r="G107" i="31"/>
  <c r="F66" i="31"/>
  <c r="F65" i="31" s="1"/>
  <c r="F64" i="31" s="1"/>
  <c r="F52" i="31"/>
  <c r="F51" i="31" s="1"/>
  <c r="F50" i="31" s="1"/>
  <c r="F48" i="31"/>
  <c r="F47" i="31" s="1"/>
  <c r="F46" i="31" s="1"/>
  <c r="G27" i="31" l="1"/>
  <c r="G58" i="31"/>
  <c r="G218" i="31"/>
  <c r="G244" i="31"/>
  <c r="G227" i="31"/>
  <c r="G13" i="31"/>
  <c r="I14" i="31"/>
  <c r="G95" i="31"/>
  <c r="G80" i="31"/>
  <c r="G190" i="31"/>
  <c r="F109" i="31"/>
  <c r="F108" i="31" s="1"/>
  <c r="F107" i="31" s="1"/>
  <c r="G226" i="31" l="1"/>
  <c r="G94" i="31"/>
  <c r="G23" i="31"/>
  <c r="G243" i="31"/>
  <c r="G12" i="31"/>
  <c r="I12" i="31" s="1"/>
  <c r="I13" i="31"/>
  <c r="G189" i="31"/>
  <c r="F44" i="31"/>
  <c r="F31" i="31" s="1"/>
  <c r="G164" i="31" l="1"/>
  <c r="F181" i="31"/>
  <c r="F186" i="31"/>
  <c r="F224" i="31"/>
  <c r="F241" i="31"/>
  <c r="F239" i="31"/>
  <c r="F237" i="31"/>
  <c r="F222" i="31"/>
  <c r="F221" i="31" s="1"/>
  <c r="F215" i="31"/>
  <c r="F214" i="31" s="1"/>
  <c r="F209" i="31"/>
  <c r="F208" i="31" s="1"/>
  <c r="F207" i="31" s="1"/>
  <c r="A207" i="31"/>
  <c r="A208" i="31" s="1"/>
  <c r="A209" i="31" s="1"/>
  <c r="A210" i="31" s="1"/>
  <c r="F205" i="31"/>
  <c r="F204" i="31" s="1"/>
  <c r="F202" i="31"/>
  <c r="F201" i="31" s="1"/>
  <c r="F198" i="31"/>
  <c r="F197" i="31" s="1"/>
  <c r="F195" i="31" s="1"/>
  <c r="F193" i="31"/>
  <c r="F192" i="31" s="1"/>
  <c r="F191" i="31" s="1"/>
  <c r="F190" i="31" s="1"/>
  <c r="F189" i="31" s="1"/>
  <c r="F176" i="31"/>
  <c r="F173" i="31" s="1"/>
  <c r="F167" i="31"/>
  <c r="F130" i="31"/>
  <c r="F128" i="31"/>
  <c r="F125" i="31" s="1"/>
  <c r="F119" i="31" s="1"/>
  <c r="F123" i="31"/>
  <c r="F122" i="31" s="1"/>
  <c r="A121" i="31"/>
  <c r="F120" i="31"/>
  <c r="F117" i="31"/>
  <c r="F116" i="31" s="1"/>
  <c r="F115" i="31" s="1"/>
  <c r="F106" i="31"/>
  <c r="F105" i="31" s="1"/>
  <c r="F104" i="31" s="1"/>
  <c r="F102" i="31"/>
  <c r="F100" i="31"/>
  <c r="F97" i="31"/>
  <c r="F87" i="31"/>
  <c r="F86" i="31" s="1"/>
  <c r="F85" i="31" s="1"/>
  <c r="F83" i="31"/>
  <c r="F82" i="31" s="1"/>
  <c r="F81" i="31" s="1"/>
  <c r="F77" i="31"/>
  <c r="F76" i="31" s="1"/>
  <c r="F74" i="31"/>
  <c r="F73" i="31" s="1"/>
  <c r="F71" i="31"/>
  <c r="F70" i="31" s="1"/>
  <c r="F62" i="31"/>
  <c r="F61" i="31" s="1"/>
  <c r="F60" i="31" s="1"/>
  <c r="F59" i="31" s="1"/>
  <c r="F42" i="31"/>
  <c r="F41" i="31" s="1"/>
  <c r="F39" i="31"/>
  <c r="F38" i="31" s="1"/>
  <c r="A35" i="31"/>
  <c r="F34" i="31"/>
  <c r="F33" i="31" s="1"/>
  <c r="A32" i="31"/>
  <c r="A33" i="31" s="1"/>
  <c r="F29" i="31"/>
  <c r="F28" i="31" s="1"/>
  <c r="F25" i="31"/>
  <c r="F24" i="31" s="1"/>
  <c r="F16" i="31"/>
  <c r="F15" i="31" s="1"/>
  <c r="F14" i="31" s="1"/>
  <c r="F13" i="31" s="1"/>
  <c r="F12" i="31" s="1"/>
  <c r="A13" i="31"/>
  <c r="A14" i="31" s="1"/>
  <c r="A15" i="31" s="1"/>
  <c r="A16" i="31" s="1"/>
  <c r="A17" i="31" s="1"/>
  <c r="F172" i="31" l="1"/>
  <c r="F236" i="31"/>
  <c r="G163" i="31"/>
  <c r="G261" i="31" s="1"/>
  <c r="F27" i="31"/>
  <c r="F23" i="31" s="1"/>
  <c r="F200" i="31"/>
  <c r="F58" i="31"/>
  <c r="F220" i="31"/>
  <c r="F219" i="31" s="1"/>
  <c r="F218" i="31" s="1"/>
  <c r="F229" i="31"/>
  <c r="F96" i="31"/>
  <c r="F95" i="31" s="1"/>
  <c r="F227" i="31"/>
  <c r="F226" i="31" s="1"/>
  <c r="F166" i="31"/>
  <c r="F165" i="31" s="1"/>
  <c r="F164" i="31" s="1"/>
  <c r="F99" i="31"/>
  <c r="F80" i="31"/>
  <c r="F163" i="31" l="1"/>
  <c r="F228" i="31"/>
  <c r="F94" i="31"/>
  <c r="F261" i="31" l="1"/>
</calcChain>
</file>

<file path=xl/sharedStrings.xml><?xml version="1.0" encoding="utf-8"?>
<sst xmlns="http://schemas.openxmlformats.org/spreadsheetml/2006/main" count="891" uniqueCount="240">
  <si>
    <t>Осуществление мероприятий по государственной регистрации права муниципальной собственности , в рамках  подпрограммы "Приведение в правовое поле земельных и имущественных отношений" муниципальной программы "Развитие земельно-имущественных отношений Красносопкинского сельсовета "</t>
  </si>
  <si>
    <t>Муниципальная программа «Развитие земельно-имущественных отношений Красносопкинского сельсовета»</t>
  </si>
  <si>
    <t xml:space="preserve">Осуществление мероприятий по ликвидация несансионированных свалок (вывоз мусора и ТБО, буртовка и погрузка мусора; санация( рекультивация)захламленных земель; утилизация захоронение отходов с мест несанкционированных свалок на полигон),в рамках подпрограммы "Осуществление мероприятий в области обращения с отходами" муниципальной программы  «Организация благоустройства на территории Красносопкинского сельсовета»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</si>
  <si>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</si>
  <si>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0111</t>
  </si>
  <si>
    <t>0113</t>
  </si>
  <si>
    <t>0203</t>
  </si>
  <si>
    <t>Мобилизационная и вневойсковая подготовка</t>
  </si>
  <si>
    <t>0503</t>
  </si>
  <si>
    <t>Благоустройство</t>
  </si>
  <si>
    <t>0702</t>
  </si>
  <si>
    <t>Общее образование</t>
  </si>
  <si>
    <t>0801</t>
  </si>
  <si>
    <t>Раздел, подраздел</t>
  </si>
  <si>
    <t xml:space="preserve">Красносопкинского сельсовета и непрограммным направлениям деятельности), группам и </t>
  </si>
  <si>
    <t>Целевая статья</t>
  </si>
  <si>
    <t>Вид расходов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</si>
  <si>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</si>
  <si>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</si>
  <si>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</si>
  <si>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</si>
  <si>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</si>
  <si>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</si>
  <si>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</si>
  <si>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</si>
  <si>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</si>
  <si>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870</t>
  </si>
  <si>
    <t>110</t>
  </si>
  <si>
    <t>Наименование главных распорядителей и наименование показателей бюджетной классификации</t>
  </si>
  <si>
    <t>№ п/п</t>
  </si>
  <si>
    <t>2</t>
  </si>
  <si>
    <t>3</t>
  </si>
  <si>
    <t>4</t>
  </si>
  <si>
    <t>6</t>
  </si>
  <si>
    <t>5</t>
  </si>
  <si>
    <t>1</t>
  </si>
  <si>
    <t/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</si>
  <si>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</si>
  <si>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</si>
  <si>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</si>
  <si>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</t>
  </si>
  <si>
    <t xml:space="preserve">Расходы на выплаты персоналу органов местного самоуправления </t>
  </si>
  <si>
    <t xml:space="preserve">Резервные фонды </t>
  </si>
  <si>
    <t>Глава администрации Красносопкинского сельсовета в  рамках непрограммных расходов органов местного самоуправления</t>
  </si>
  <si>
    <t>Руководство и управление в сфере установленных функций органов местного самоуправления в рамках непрограмных расходов органов местного самоуправления</t>
  </si>
  <si>
    <t xml:space="preserve">Расходы на выплату персоналу в целях обеспечения выполнения функций органами местного самоуправления(органами власти, казенными учреждениями, органами управления государственными внебюджетными фондами) </t>
  </si>
  <si>
    <t>0310</t>
  </si>
  <si>
    <t>0409</t>
  </si>
  <si>
    <t xml:space="preserve">Распределение бюджетных ассигнований по целевым статьям (муниципальным программам </t>
  </si>
  <si>
    <t>Иные бюджетные ассигнования</t>
  </si>
  <si>
    <t>800</t>
  </si>
  <si>
    <t>Резервные средства</t>
  </si>
  <si>
    <t xml:space="preserve">ДРУГИЕ ОБЩЕГОСУДАРСТВЕННЫЕ ВОПРОСЫ </t>
  </si>
  <si>
    <t>Расходы на выплату персоналу в целях обеспечения выполнения функций органами местного самоуправления(органами власти), казенными учреждениями</t>
  </si>
  <si>
    <t>Дорожное хозяйство (дорожные фонды)</t>
  </si>
  <si>
    <t>Функционирование Администрации Красносопкинского сельсовета</t>
  </si>
  <si>
    <t xml:space="preserve">Расходы на выплаты персоналу в целях обеспечения выполнения функций органами местного самоуправления (органами власти), казенными учреждениями органами управления государственными внебюджетными фондами) </t>
  </si>
  <si>
    <t>Резервный фонд Администрации Красносопкинского сельсовета в рамках не программных  расходов органов местного самоуправления</t>
  </si>
  <si>
    <t>Осуществление первичного воинского учета на территориях, где отсутствуют военные комиссариаты, в рамках непрограмных расходов органов местного самоуправления</t>
  </si>
  <si>
    <t xml:space="preserve">Непрограммные расходы органов местного самоуправления </t>
  </si>
  <si>
    <t>Подпрограмма "Приведение в правовое поле земельных и имущественных отношений"</t>
  </si>
  <si>
    <t xml:space="preserve">Расходы на выплаты персоналу казенных учреждений </t>
  </si>
  <si>
    <t>Осуществление государственных полномочий по составлению протоколов об административных правонарушениях в рамках непрограммных расходов органов местного самоуправления</t>
  </si>
  <si>
    <t>Подпрограмма "Профилактика тушения пожаров и обеспечение пожарной безопасности населенных пунктов Красносопкинского сельсовета"</t>
  </si>
  <si>
    <t>Подпрограмма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</t>
  </si>
  <si>
    <t>Подпрограмма "Обеспечение реализации программы и прочие мероприятия"</t>
  </si>
  <si>
    <t>ВСЕГО</t>
  </si>
  <si>
    <t xml:space="preserve">Культура </t>
  </si>
  <si>
    <t>0502</t>
  </si>
  <si>
    <t xml:space="preserve">Непрограмные расходы органов местного самоуправления </t>
  </si>
  <si>
    <t xml:space="preserve">Расходы на выплаты персоналу государственных (муниципальных) органов </t>
  </si>
  <si>
    <t>Подпрограмма "Организация уличного освещения в населенных пунктах Красносопкинского сельсовета"</t>
  </si>
  <si>
    <t>Подпрограмма "Осуществление мероприятий в области обращения с отходами"</t>
  </si>
  <si>
    <t>Осуществление части полномочий муниципального образования "Назаровский район" по вопросам организации школьных перевозок в соответствии с заключенными соглашениями в рамках непрограммных расходов органов местного самоуправления</t>
  </si>
  <si>
    <t>Муниципальная программа «Защита от чрезвычайных ситуаций природного и техногенного характера, гражданская оборона, профилактика терроризма и экстремизма »</t>
  </si>
  <si>
    <t>Муниципальная программа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</si>
  <si>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Осуществление мероприятий по содержанию (зимнее, летнее) автомобильных дорог общего пользования местного значения за счет средств местного бюджета, включая ремонт подъездов (съездов) к источникам противопожарного водоснабжения и ремонт подъездов (съездов) к местам захоронения,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</si>
  <si>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Муниципальная программа «Организация благоустройства на территории Красносопкинского сельсовета »</t>
  </si>
  <si>
    <t>Обеспечение мероприятий по бесперебойному электроснабжению на улицах в населенных пунктах сельсовета, в т.ч.эксплутационно-техническое обслуживание сетей уличного освещения, пополнение материальных ресурсов(электро-оборудование- материалы) взаменвышедших из строя для обеспечения бесперебойного функционирования сетей уличного электроосвещения в рамках подпрограммы "Организация уличного освещения в населенных пунктах Красносопкинского сельсовета" муниципальной программы «Организация благоустройства на территории Красносопкинского сельсовета »</t>
  </si>
  <si>
    <t>Осуществление мероприятий по эксплуатационно-техническому обслуживанию средств противопожарной защиты (перезарядка,ремонт огнетушителей,обслуживание автоматических установок пожарной сигнализации, ремонт системы оповещения людей на случай пожара, огнезащитное покрытие деревянных конструкций,чердачных помещений элементов кровли),  в рамках подпрограммы "Профилактика тушения пожаров и обеспечение пожарной безопасности населенных пунктов Красносопкинского сельсовета"муниципальной программы «Защита от чрезвычайных ситуаций природного и техногенного характера, гражданская оборона, профилактика терроризма и экстремизма »</t>
  </si>
  <si>
    <t>0107</t>
  </si>
  <si>
    <t>Другие непрограммные расходы</t>
  </si>
  <si>
    <t>Подготовка и проведение выборов депутатов Совета народных депутатов в рамках непрограммных расходов ОМСУ</t>
  </si>
  <si>
    <t>Обеспечение предупреждения возникновения и развития чрезвычайных ситуаций природного и техногенного характера, снижение ущерба и потерь от чрезвычайных ситуаций</t>
  </si>
  <si>
    <t>Осуществление мероприятий по эксплуатационно-техническому обслуживанию элементов обустройства автомобильных дорог общего пользования местного значения, включая установку дорожного ограждения, дорожные знаки (без устройства монолитного фундамента)за счет средств дорожного фонда Красносопкинского сельсовета в рамках подпрограммы "Обеспечение безопасности дорожного движения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движения»</t>
  </si>
  <si>
    <t>880</t>
  </si>
  <si>
    <t>0309</t>
  </si>
  <si>
    <t xml:space="preserve">Осуществление мероприятий по обеспечению реализации программы и прочие мероприятия,в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</si>
  <si>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Муниципальная программа "Развитие жилищно-коммунального хозяйства и повышение энергетической эффективности на территории Красносопкинского сельсовета "</t>
  </si>
  <si>
    <t>Подпрограмма "Реформирование и модернизация жилищно-коммунального хозяйства"</t>
  </si>
  <si>
    <t>9500000000</t>
  </si>
  <si>
    <t>9510000010</t>
  </si>
  <si>
    <t>9510000000</t>
  </si>
  <si>
    <t>9510000020</t>
  </si>
  <si>
    <t>9510000050</t>
  </si>
  <si>
    <t>9510000030</t>
  </si>
  <si>
    <t>0200000000</t>
  </si>
  <si>
    <t>0210000000</t>
  </si>
  <si>
    <t>0210080210</t>
  </si>
  <si>
    <t>9510000040</t>
  </si>
  <si>
    <t>9510075140</t>
  </si>
  <si>
    <t>9510051180</t>
  </si>
  <si>
    <t>0300000000</t>
  </si>
  <si>
    <t>0310080310</t>
  </si>
  <si>
    <t>0320000000</t>
  </si>
  <si>
    <t>0320080410</t>
  </si>
  <si>
    <t>0400000000</t>
  </si>
  <si>
    <t>0410080620</t>
  </si>
  <si>
    <t>0610000000</t>
  </si>
  <si>
    <t>0610080750</t>
  </si>
  <si>
    <t>0500000000</t>
  </si>
  <si>
    <t>0510000000</t>
  </si>
  <si>
    <t>0510080810</t>
  </si>
  <si>
    <t>0540000000</t>
  </si>
  <si>
    <t>0540080920</t>
  </si>
  <si>
    <t>0550000000</t>
  </si>
  <si>
    <t>0550081290</t>
  </si>
  <si>
    <t>0550081300</t>
  </si>
  <si>
    <t>9510081100</t>
  </si>
  <si>
    <t>Прочие мероприятия пожарной безопасности по предупреждению и тушению пожаров (опашка территории населенных пунктов со стороны леса, ремонт и профилактическое обслуживание сетей противопожарного  водопровода, ремонт и очистка от снега подъездов к источникам противопожарного водоснабжения, услуги пожарной машины)</t>
  </si>
  <si>
    <t>Меры поддержки и поощрения граждан, добровольных пожарных (поощрения граждан, участников добровольной пожарной охраны, отличившихся в тушении пожаров)</t>
  </si>
  <si>
    <t>Субсидии бюджетам муниципальных образований на содержание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 края в рамках подпрограммы "Дороги Красноярья" на 2014-2016 годы государственной программы Красноярского края "Развитие транспортной системы"</t>
  </si>
  <si>
    <t>Софинансирование на осуществление мероприятий по содержанию автомобильных дорог общего пользования местного значения городских округов, городских и сельских поселений за счет средствдорожного фонда Красносопкинского сельсовета в рамках подпрограммы "Сохранность и ремонт автомобильных дорог местного значения и искусственных сооружений  в границах населенных пунктов поселения за счет средств муниципального дорожного фонда" муниципальной программы «Дорожная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»</t>
  </si>
  <si>
    <t>Улучшение материально-технической базы в рамках подпрограммы "Реформирование и модернизация жилищно-коммунального хозяйства" муниципальной программы "Развитие жилищно-коммунального хозяйства и повышение энергетической эффективности на территории Красносопкинского сельсовета "</t>
  </si>
  <si>
    <t>Подпрограмма "Энергоснабжение и повышение энергетической эффективности"</t>
  </si>
  <si>
    <t>Обеспечение условий реализации муниципальной программы и прочие мероприятия в рамках подпрограммы в рамках подпрограммы "Энергоснабжение и повышение энергетической эффективности" муниципальной программы "Развитие жилищно-коммунального хозяйства и повышение энергетической эффективности на территории Красносопкинского сельсовета "</t>
  </si>
  <si>
    <t>Подпрограмма "Организация и проведение работ по благоустройству и озеленению территории "</t>
  </si>
  <si>
    <t>Обеспечение мероприятий по сезонному содержанию территории, зеленых насаждений(обкос сорняка, посадка, уход за цветниками и зелеными насаждениями), и приобретение материальных ресурсов (оборудование, инвентарь, материалы) для осуществления деятельности по сезонному содержанию территории и насаждений в рамках подпрограммы "Организация и проведение работ по благоустройству и озеленению территории "  муниципальной программы «Организация благоустройства на территории Красносопкинского сельсовета »</t>
  </si>
  <si>
    <t>Расходы на выплату персоналу в целях обеспечения выполнения функций органами местного самоуправления(органами власти),казенными учреждениями</t>
  </si>
  <si>
    <t>Подпрограмма "Содержание мест захоронения "</t>
  </si>
  <si>
    <t>Обеспечение беспрепятственного подъезда к местам захоронения (расчистка дорог, очистка площадок, подъездов), и устройство ограждения мест захоронения</t>
  </si>
  <si>
    <t xml:space="preserve">Поощрение победителей в муниципальном конкурсе по благоустройству за достижение наилучших показателей (приобретение поощрительных, ценных призов для награждения),в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</si>
  <si>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Уплата прочих налогов, сборов и иных платежей</t>
  </si>
  <si>
    <t>540</t>
  </si>
  <si>
    <t xml:space="preserve"> Персональные выплаты в целях обеспечения заработной платы работников учреждения на уровне размера минимальной заработной платы (минимального размера оплаты труда)  в рамках непрограммных расходов органов местного самоуправления</t>
  </si>
  <si>
    <t>0320080420</t>
  </si>
  <si>
    <t>0320080440</t>
  </si>
  <si>
    <t>0320080450</t>
  </si>
  <si>
    <t>041000000</t>
  </si>
  <si>
    <t>0410075080</t>
  </si>
  <si>
    <t>0410080610</t>
  </si>
  <si>
    <t>0620000000</t>
  </si>
  <si>
    <t>0620081420</t>
  </si>
  <si>
    <t>0520080910</t>
  </si>
  <si>
    <t>0530000000</t>
  </si>
  <si>
    <t>0530081010</t>
  </si>
  <si>
    <t>0550081240</t>
  </si>
  <si>
    <t>0550081280</t>
  </si>
  <si>
    <t>9510000070</t>
  </si>
  <si>
    <t>9510073910</t>
  </si>
  <si>
    <t>Межбюджетные трансферты</t>
  </si>
  <si>
    <t>500</t>
  </si>
  <si>
    <t>Иные межбюджетные трансферты</t>
  </si>
  <si>
    <t>853</t>
  </si>
  <si>
    <t>9510010220</t>
  </si>
  <si>
    <t>Прочая закупка товаров, работ и услуг для обеспечения государственных (муниципальных) нужд</t>
  </si>
  <si>
    <t>244</t>
  </si>
  <si>
    <t>Субсидия на обеспечение первичных мер пожарной безопасности за счет краевого бюджета</t>
  </si>
  <si>
    <t>Софинансирование к субсидии на обеспечение первичных мер пожарной безопасности за счет местного бюджета</t>
  </si>
  <si>
    <t>9510081710</t>
  </si>
  <si>
    <t>% исполнения</t>
  </si>
  <si>
    <t>Подпрограмма "Профилактика терроризма и экстремизма, а также минимизация (или) ликвидация последствий проявления терроризма и экстремизма"</t>
  </si>
  <si>
    <t>Повышение антитеррористической защищенности муниципальных объектов (монтаж системы видеонаблюдения на здании"</t>
  </si>
  <si>
    <t>0330080510</t>
  </si>
  <si>
    <t>0314</t>
  </si>
  <si>
    <t>подгруппам видов расходов, разделам, подразделам классификации расходов бюджета сельсовета</t>
  </si>
  <si>
    <t>Подпрограмма "Содержание мест захоронения"</t>
  </si>
  <si>
    <t>Обеспечение беспрепятственного подъезда к местам захоронения  (расчистка дорог,очистка площадок, подъездов, обкосы), и устройство ограждения мест захоронения</t>
  </si>
  <si>
    <t>Подпрограмма "Обеспечение реализации конституционных прав граждан на получение своевременной, достоверной, полной и разносторонней информации о деятельности органов местного самоуправления и социально-экономического развития поселка</t>
  </si>
  <si>
    <t>Освещение в СМИ нормативно-правовых актов органа местного самоуправления, важнейших общественно- политических, социально-культурных событий села, деятельности органов исполнительной и представительной властей Красносопкинского сельсовета</t>
  </si>
  <si>
    <t>0210080220</t>
  </si>
  <si>
    <t>850</t>
  </si>
  <si>
    <t>КУЛЬТУРА , КИНЕМАТОГРАФИЯ</t>
  </si>
  <si>
    <t>Непрограммные расходы органов местного самоуправления Красносопкинского сельсовета</t>
  </si>
  <si>
    <t>0800</t>
  </si>
  <si>
    <t>9510000080</t>
  </si>
  <si>
    <t>0804</t>
  </si>
  <si>
    <t>Коммунальное хозяйство</t>
  </si>
  <si>
    <t>0520000000</t>
  </si>
  <si>
    <t>9510000090</t>
  </si>
  <si>
    <t>НАЦИОНАЛЬНАЯ ОБОРОНА</t>
  </si>
  <si>
    <t>Непрограммные расходы органов местного самоуправления</t>
  </si>
  <si>
    <t xml:space="preserve"> Передача осуществления части полномочий администрации Красносопкинского сельсовета органам местного самоуправления муниципального образования Назаровский район на создание условий для организации досуга и обеспечения жителей поселения услугами организаций культуры</t>
  </si>
  <si>
    <t>Другие вопросы в области культуры, кинематографии</t>
  </si>
  <si>
    <t>Обеспечение деятельности органов местного самоуправления по разработке, управлению, координации, пропаганде, контролю муниципальной политики, планов, программ, бюджетов в сфере культуры, включая организацию и проведение общественно значимых мероприятий, меры поддержки и поощрения этой области</t>
  </si>
  <si>
    <t>Уплата налогов, сборов и иных платежей</t>
  </si>
  <si>
    <t xml:space="preserve"> Межбюджетные трансферты по передаче осуществления части полномочий по исполнению бюджета сельсовета</t>
  </si>
  <si>
    <t>Межбюджетные трансферты по передаче осуществления части полномочий в области жилищных отношений в рамках непрограммных мероприятий</t>
  </si>
  <si>
    <t>ОБРАЗОВАНИЕ</t>
  </si>
  <si>
    <t>Муниципальная программа "Информационное обеспечение населения о деятельности органов местного самоуправления Красносопкинского сельсовета"</t>
  </si>
  <si>
    <t>0420080720</t>
  </si>
  <si>
    <t>03200S4120</t>
  </si>
  <si>
    <t>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</si>
  <si>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05500S6410</t>
  </si>
  <si>
    <t>Софинансирование на 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</si>
  <si>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Денежные пожертвования, предоставляемые физическими лицами на осуществление расходов, направленных на реализацию мероприятий по поддержке местных инициатив в рамках непрограммных расходов органов местного самоуправления</t>
  </si>
  <si>
    <t>Средства на частичную компенсацию расходов на повышение оплаты труда отдельным категориям работников бюджетной сферы Красноярского края в рамках непрограммных расходов органов местного самоуправления)</t>
  </si>
  <si>
    <t>9510024270</t>
  </si>
  <si>
    <t>9510027240</t>
  </si>
  <si>
    <t>Социальная политика</t>
  </si>
  <si>
    <t>1001</t>
  </si>
  <si>
    <t>Пенсионное обеспечение</t>
  </si>
  <si>
    <t>Предоставление пенсии за выслугу лет муниципальным служащим в рамках непрограммных расходов</t>
  </si>
  <si>
    <t>9510000110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</si>
  <si>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</si>
  <si>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</si>
  <si>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</si>
  <si>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</si>
  <si>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 xml:space="preserve">Расходы на капитальный ремонт, реконструкцию находящихся в муниципальной собственности объектов коммунальной инфраструктуры,источников тепловой энергии и тепловых сетей, объектов электросетевого хозяйства и источников эл.энергии, а также на приобретение технологического оборудования, спец. техники для обеспечения функционирования систем теплоснабжения, электроснабжения, водоснабжения, водоотведения и очистки вод за счет средств краевого и районного бюджетов в рамках подпрограммы "Развитие и модернизация объектов коммунальной инфраструктуры Назаровского района" муниципальной программы "Реформирование и модернизация жилищно-коммунального хозяйстваи повышение энергетической эффективности " </t>
  </si>
  <si>
    <t xml:space="preserve">Софинансирование за счет местного бюджета на расходы на капитальный ремонт, реконструкцию находящихся в муниципальной собственности объектов коммунальной инфраструктуры,источников тепловой энергии и тепловых сетей, объектов электросетевого хозяйства и источников эл.энергии, а также на приобретение технологического оборудования, спец. техники для обеспечения функционирования систем теплоснабжения, электроснабжения, водоснабжения, водоотведения и очистки вод за счет средств краевого и районного бюджетов в рамках подпрограммы "Развитие и модернизация объектов коммунальной инфраструктуры Назаровского района" муниципальной программы "Реформирование и модернизация жилищно-коммунального хозяйстваи повышение энергетической эффективности " </t>
  </si>
  <si>
    <t>06100S5710</t>
  </si>
  <si>
    <t>Расходы на выплаты персоналу в целях обеспечения выполнения функций органами  местного самоуправления (органами власти),казенными учреждениями</t>
  </si>
  <si>
    <t>Расходы на выплаты персоналу казенных учреждений</t>
  </si>
  <si>
    <t>0550027240</t>
  </si>
  <si>
    <t>Прочие межбюджетные трансферты передаваемые бюджетам сельских поселений на содействие развитию налогового потенциала в рамках непрограммных расходов органов местного самоуправления</t>
  </si>
  <si>
    <t>05500S7450</t>
  </si>
  <si>
    <t>Уплата  налогов, сборов и иных платежей</t>
  </si>
  <si>
    <t xml:space="preserve">Организация и проведение акарицидных обработок мест массового отдыха населения в рамках подпрограммы "Обеспечение реализации программы и прочие мероприятия" муниципальной программы  «Организация благоустройства на территории Красносопкинского сельсовета » </t>
  </si>
  <si>
    <t>05500S5550</t>
  </si>
  <si>
    <t>Реализация проектов по решению вопросов местного значения, осуществляемых непосредственно населением на территории населенного пункта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</si>
  <si>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Софинансирование за счет средств местного бюджета на реализацию проектов по решению вопросов местного значения, осуществляемых непосредственно населением на территории населенного пункта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</si>
  <si>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05500S7490</t>
  </si>
  <si>
    <t>на 2024 год</t>
  </si>
  <si>
    <t>Утверждено решением о бюджете на 2024 год</t>
  </si>
  <si>
    <t>Исполнено на 01.01.2025 г.</t>
  </si>
  <si>
    <t xml:space="preserve">Субсидия на осуществление деятельности в целях решения задач социально-экономического развития территорий за счет средств дорожного фонда Красноярского края  </t>
  </si>
  <si>
    <t>04100S3950</t>
  </si>
  <si>
    <t xml:space="preserve">Софинансирование на осуществление деятельности в целях решения задач социально-экономического развития территорий за счет средств местного бюджета </t>
  </si>
  <si>
    <t>Расходы за счет средств краевого бюджета на благоустройство кладбищ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</si>
  <si>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Софинансирование расходов за счет средств местного бюджета на благоустройство кладбищ в рамках  подпрограммы "Обеспечение реализации программы и прочие мероприятия" муниципальной программы «Организация благоустройства на территории Красносопкинского сельсовета »</t>
  </si>
  <si>
    <t>05500S6660</t>
  </si>
  <si>
    <t>Средства на финансовое обеспечение расходов на увеличение размеров оплаты труда отдельным категориям работников бюджетной сферы Красноярского края</t>
  </si>
  <si>
    <t>9510010320</t>
  </si>
  <si>
    <t>282,00</t>
  </si>
  <si>
    <t>273,00</t>
  </si>
  <si>
    <t xml:space="preserve">                                                        тыс.руб</t>
  </si>
  <si>
    <t xml:space="preserve">                                                                 от   28.03.2025  № 54-142</t>
  </si>
  <si>
    <t xml:space="preserve">                                         Приложение № 5   </t>
  </si>
  <si>
    <t xml:space="preserve">                                                                                             к решению Красносопкинского сельского Совета депутатов</t>
  </si>
  <si>
    <t>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</si>
</sst>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?"/>
    <numFmt numFmtId="165" formatCode="#,##0.0"/>
    <numFmt numFmtId="166" formatCode="0.0"/>
    <numFmt numFmtId="167" formatCode="000000"/>
  </numFmts>
  <fonts count="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left"/>
    </xf>
    <xf numFmtId="0" fontId="1" fillId="0" borderId="0" xfId="0" applyFont="1"/>
    <xf numFmtId="49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/>
    <xf numFmtId="49" fontId="5" fillId="0" borderId="2" xfId="0" applyNumberFormat="1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left" wrapText="1"/>
    </xf>
    <xf numFmtId="0" fontId="5" fillId="0" borderId="2" xfId="0" applyFont="1" applyBorder="1" applyAlignment="1">
      <alignment wrapText="1"/>
    </xf>
    <xf numFmtId="1" fontId="5" fillId="2" borderId="2" xfId="0" applyNumberFormat="1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center" wrapText="1"/>
    </xf>
    <xf numFmtId="165" fontId="6" fillId="2" borderId="2" xfId="0" applyNumberFormat="1" applyFont="1" applyFill="1" applyBorder="1" applyAlignment="1">
      <alignment horizontal="right" wrapText="1"/>
    </xf>
    <xf numFmtId="165" fontId="5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center" wrapText="1"/>
    </xf>
    <xf numFmtId="165" fontId="5" fillId="0" borderId="2" xfId="0" applyNumberFormat="1" applyFont="1" applyFill="1" applyBorder="1" applyAlignment="1">
      <alignment horizontal="right" wrapText="1"/>
    </xf>
    <xf numFmtId="0" fontId="5" fillId="2" borderId="2" xfId="0" applyNumberFormat="1" applyFont="1" applyFill="1" applyBorder="1" applyAlignment="1">
      <alignment horizontal="left" wrapText="1"/>
    </xf>
    <xf numFmtId="49" fontId="5" fillId="0" borderId="6" xfId="0" applyNumberFormat="1" applyFont="1" applyFill="1" applyBorder="1" applyAlignment="1">
      <alignment horizontal="center" wrapText="1"/>
    </xf>
    <xf numFmtId="49" fontId="5" fillId="0" borderId="8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5" fontId="5" fillId="0" borderId="10" xfId="0" applyNumberFormat="1" applyFont="1" applyFill="1" applyBorder="1" applyAlignment="1">
      <alignment horizontal="right" wrapText="1"/>
    </xf>
    <xf numFmtId="165" fontId="5" fillId="0" borderId="4" xfId="0" applyNumberFormat="1" applyFont="1" applyFill="1" applyBorder="1" applyAlignment="1">
      <alignment horizontal="right" wrapText="1"/>
    </xf>
    <xf numFmtId="1" fontId="5" fillId="2" borderId="9" xfId="0" applyNumberFormat="1" applyFont="1" applyFill="1" applyBorder="1" applyAlignment="1">
      <alignment horizontal="center" wrapText="1"/>
    </xf>
    <xf numFmtId="49" fontId="5" fillId="2" borderId="9" xfId="0" applyNumberFormat="1" applyFont="1" applyFill="1" applyBorder="1" applyAlignment="1">
      <alignment horizontal="center" wrapText="1"/>
    </xf>
    <xf numFmtId="49" fontId="5" fillId="2" borderId="8" xfId="0" applyNumberFormat="1" applyFont="1" applyFill="1" applyBorder="1" applyAlignment="1">
      <alignment horizontal="center" wrapText="1"/>
    </xf>
    <xf numFmtId="165" fontId="5" fillId="2" borderId="9" xfId="0" applyNumberFormat="1" applyFont="1" applyFill="1" applyBorder="1" applyAlignment="1">
      <alignment horizontal="right" wrapText="1"/>
    </xf>
    <xf numFmtId="1" fontId="5" fillId="2" borderId="10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49" fontId="5" fillId="2" borderId="10" xfId="0" applyNumberFormat="1" applyFont="1" applyFill="1" applyBorder="1" applyAlignment="1">
      <alignment horizontal="center" wrapText="1"/>
    </xf>
    <xf numFmtId="165" fontId="5" fillId="2" borderId="10" xfId="0" applyNumberFormat="1" applyFont="1" applyFill="1" applyBorder="1" applyAlignment="1">
      <alignment horizontal="right" wrapText="1"/>
    </xf>
    <xf numFmtId="1" fontId="5" fillId="2" borderId="4" xfId="0" applyNumberFormat="1" applyFont="1" applyFill="1" applyBorder="1" applyAlignment="1">
      <alignment horizontal="center" wrapText="1"/>
    </xf>
    <xf numFmtId="49" fontId="5" fillId="2" borderId="6" xfId="0" applyNumberFormat="1" applyFont="1" applyFill="1" applyBorder="1" applyAlignment="1">
      <alignment horizontal="center" wrapText="1"/>
    </xf>
    <xf numFmtId="49" fontId="5" fillId="2" borderId="4" xfId="0" applyNumberFormat="1" applyFont="1" applyFill="1" applyBorder="1" applyAlignment="1">
      <alignment horizontal="center" wrapText="1"/>
    </xf>
    <xf numFmtId="165" fontId="5" fillId="2" borderId="4" xfId="0" applyNumberFormat="1" applyFont="1" applyFill="1" applyBorder="1" applyAlignment="1">
      <alignment horizontal="right" wrapText="1"/>
    </xf>
    <xf numFmtId="49" fontId="5" fillId="0" borderId="7" xfId="0" applyNumberFormat="1" applyFont="1" applyFill="1" applyBorder="1" applyAlignment="1">
      <alignment horizontal="left" wrapText="1"/>
    </xf>
    <xf numFmtId="49" fontId="5" fillId="0" borderId="9" xfId="0" applyNumberFormat="1" applyFont="1" applyFill="1" applyBorder="1" applyAlignment="1">
      <alignment horizontal="center" wrapText="1"/>
    </xf>
    <xf numFmtId="165" fontId="5" fillId="0" borderId="9" xfId="0" applyNumberFormat="1" applyFont="1" applyFill="1" applyBorder="1" applyAlignment="1">
      <alignment horizontal="right" wrapText="1"/>
    </xf>
    <xf numFmtId="165" fontId="6" fillId="2" borderId="4" xfId="0" applyNumberFormat="1" applyFont="1" applyFill="1" applyBorder="1" applyAlignment="1">
      <alignment horizontal="right" wrapText="1"/>
    </xf>
    <xf numFmtId="49" fontId="6" fillId="2" borderId="2" xfId="0" applyNumberFormat="1" applyFont="1" applyFill="1" applyBorder="1" applyAlignment="1">
      <alignment horizontal="center" wrapText="1"/>
    </xf>
    <xf numFmtId="0" fontId="7" fillId="3" borderId="2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5" fillId="2" borderId="5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center" wrapText="1"/>
    </xf>
    <xf numFmtId="164" fontId="5" fillId="2" borderId="2" xfId="0" applyNumberFormat="1" applyFont="1" applyFill="1" applyBorder="1" applyAlignment="1">
      <alignment horizontal="left" vertical="top" wrapText="1"/>
    </xf>
    <xf numFmtId="1" fontId="6" fillId="2" borderId="2" xfId="0" applyNumberFormat="1" applyFont="1" applyFill="1" applyBorder="1" applyAlignment="1">
      <alignment horizontal="center" wrapText="1"/>
    </xf>
    <xf numFmtId="49" fontId="6" fillId="2" borderId="2" xfId="0" applyNumberFormat="1" applyFont="1" applyFill="1" applyBorder="1" applyAlignment="1">
      <alignment horizontal="left" wrapText="1"/>
    </xf>
    <xf numFmtId="0" fontId="6" fillId="0" borderId="2" xfId="0" applyFont="1" applyBorder="1" applyAlignment="1">
      <alignment wrapText="1"/>
    </xf>
    <xf numFmtId="0" fontId="5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left"/>
    </xf>
    <xf numFmtId="49" fontId="6" fillId="2" borderId="2" xfId="0" applyNumberFormat="1" applyFont="1" applyFill="1" applyBorder="1" applyAlignment="1">
      <alignment horizontal="center"/>
    </xf>
    <xf numFmtId="49" fontId="4" fillId="0" borderId="2" xfId="0" applyNumberFormat="1" applyFont="1" applyBorder="1"/>
    <xf numFmtId="49" fontId="5" fillId="0" borderId="4" xfId="0" applyNumberFormat="1" applyFont="1" applyFill="1" applyBorder="1" applyAlignment="1">
      <alignment horizontal="center" wrapText="1"/>
    </xf>
    <xf numFmtId="165" fontId="5" fillId="3" borderId="2" xfId="0" applyNumberFormat="1" applyFont="1" applyFill="1" applyBorder="1" applyAlignment="1">
      <alignment horizontal="right" wrapText="1"/>
    </xf>
    <xf numFmtId="49" fontId="6" fillId="0" borderId="2" xfId="0" applyNumberFormat="1" applyFont="1" applyFill="1" applyBorder="1" applyAlignment="1">
      <alignment horizontal="left" wrapText="1"/>
    </xf>
    <xf numFmtId="49" fontId="6" fillId="0" borderId="2" xfId="0" applyNumberFormat="1" applyFont="1" applyFill="1" applyBorder="1" applyAlignment="1">
      <alignment horizontal="center" wrapText="1"/>
    </xf>
    <xf numFmtId="165" fontId="6" fillId="0" borderId="2" xfId="0" applyNumberFormat="1" applyFont="1" applyFill="1" applyBorder="1" applyAlignment="1">
      <alignment horizontal="right" wrapText="1"/>
    </xf>
    <xf numFmtId="0" fontId="6" fillId="2" borderId="2" xfId="0" applyFont="1" applyFill="1" applyBorder="1"/>
    <xf numFmtId="0" fontId="6" fillId="2" borderId="2" xfId="0" applyFont="1" applyFill="1" applyBorder="1" applyAlignment="1">
      <alignment wrapText="1"/>
    </xf>
    <xf numFmtId="49" fontId="5" fillId="3" borderId="2" xfId="0" applyNumberFormat="1" applyFont="1" applyFill="1" applyBorder="1" applyAlignment="1">
      <alignment horizontal="left" wrapText="1"/>
    </xf>
    <xf numFmtId="0" fontId="5" fillId="3" borderId="2" xfId="0" applyNumberFormat="1" applyFont="1" applyFill="1" applyBorder="1" applyAlignment="1">
      <alignment horizontal="left" wrapText="1"/>
    </xf>
    <xf numFmtId="49" fontId="5" fillId="3" borderId="2" xfId="0" applyNumberFormat="1" applyFont="1" applyFill="1" applyBorder="1" applyAlignment="1">
      <alignment horizontal="center" wrapText="1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center" wrapText="1"/>
    </xf>
    <xf numFmtId="0" fontId="5" fillId="3" borderId="5" xfId="0" applyNumberFormat="1" applyFont="1" applyFill="1" applyBorder="1" applyAlignment="1">
      <alignment horizontal="left" wrapText="1"/>
    </xf>
    <xf numFmtId="0" fontId="6" fillId="4" borderId="11" xfId="0" applyNumberFormat="1" applyFont="1" applyFill="1" applyBorder="1" applyAlignment="1">
      <alignment wrapText="1"/>
    </xf>
    <xf numFmtId="49" fontId="5" fillId="3" borderId="2" xfId="0" applyNumberFormat="1" applyFont="1" applyFill="1" applyBorder="1" applyAlignment="1">
      <alignment horizontal="right" wrapText="1"/>
    </xf>
    <xf numFmtId="0" fontId="5" fillId="4" borderId="11" xfId="0" applyNumberFormat="1" applyFont="1" applyFill="1" applyBorder="1" applyAlignment="1">
      <alignment wrapText="1"/>
    </xf>
    <xf numFmtId="166" fontId="5" fillId="0" borderId="2" xfId="0" applyNumberFormat="1" applyFont="1" applyBorder="1"/>
    <xf numFmtId="167" fontId="5" fillId="0" borderId="12" xfId="0" applyNumberFormat="1" applyFont="1" applyFill="1" applyBorder="1" applyAlignment="1">
      <alignment horizontal="left" vertical="top" wrapText="1"/>
    </xf>
    <xf numFmtId="0" fontId="5" fillId="0" borderId="13" xfId="0" applyFont="1" applyBorder="1" applyAlignment="1">
      <alignment vertical="top" wrapText="1"/>
    </xf>
    <xf numFmtId="1" fontId="5" fillId="2" borderId="1" xfId="0" applyNumberFormat="1" applyFont="1" applyFill="1" applyBorder="1" applyAlignment="1">
      <alignment horizontal="center" wrapText="1"/>
    </xf>
    <xf numFmtId="49" fontId="4" fillId="0" borderId="2" xfId="0" applyNumberFormat="1" applyFont="1" applyBorder="1" applyAlignment="1">
      <alignment horizontal="center"/>
    </xf>
    <xf numFmtId="166" fontId="6" fillId="0" borderId="2" xfId="0" applyNumberFormat="1" applyFont="1" applyBorder="1" applyAlignment="1">
      <alignment horizontal="center"/>
    </xf>
    <xf numFmtId="166" fontId="5" fillId="0" borderId="2" xfId="0" applyNumberFormat="1" applyFont="1" applyBorder="1" applyAlignment="1">
      <alignment horizontal="center"/>
    </xf>
    <xf numFmtId="166" fontId="5" fillId="0" borderId="9" xfId="0" applyNumberFormat="1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/>
    <xf numFmtId="49" fontId="5" fillId="0" borderId="9" xfId="0" applyNumberFormat="1" applyFont="1" applyFill="1" applyBorder="1" applyAlignment="1">
      <alignment horizontal="center" vertical="top" wrapText="1"/>
    </xf>
    <xf numFmtId="49" fontId="5" fillId="0" borderId="4" xfId="0" applyNumberFormat="1" applyFont="1" applyFill="1" applyBorder="1" applyAlignment="1">
      <alignment horizontal="center" vertical="top" wrapText="1"/>
    </xf>
    <xf numFmtId="0" fontId="7" fillId="0" borderId="7" xfId="0" applyFont="1" applyBorder="1" applyAlignment="1">
      <alignment vertical="top" wrapText="1"/>
    </xf>
    <xf numFmtId="0" fontId="8" fillId="0" borderId="7" xfId="0" applyFont="1" applyBorder="1" applyAlignment="1">
      <alignment wrapText="1"/>
    </xf>
    <xf numFmtId="0" fontId="5" fillId="0" borderId="11" xfId="0" applyNumberFormat="1" applyFont="1" applyBorder="1" applyAlignment="1">
      <alignment horizontal="center" vertical="top" wrapText="1"/>
    </xf>
    <xf numFmtId="0" fontId="3" fillId="0" borderId="0" xfId="0" applyFont="1" applyAlignment="1"/>
    <xf numFmtId="49" fontId="5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262"/>
  <sheetViews>
    <sheetView tabSelected="1" topLeftCell="A243" workbookViewId="0">
      <selection activeCell="E257" sqref="E257"/>
    </sheetView>
  </sheetViews>
  <sheetFormatPr defaultRowHeight="13.2" x14ac:dyDescent="0.25"/>
  <cols>
    <col min="1" max="1" width="3.6640625" customWidth="1"/>
    <col min="2" max="2" width="38.88671875" customWidth="1"/>
    <col min="3" max="3" width="8.5546875" customWidth="1"/>
    <col min="4" max="4" width="3.6640625" customWidth="1"/>
    <col min="5" max="5" width="4.77734375" customWidth="1"/>
    <col min="6" max="6" width="11.44140625" customWidth="1"/>
    <col min="7" max="7" width="8.77734375" customWidth="1"/>
    <col min="8" max="8" width="7.88671875" customWidth="1"/>
    <col min="9" max="9" width="7" customWidth="1"/>
  </cols>
  <sheetData>
    <row r="1" spans="1:9" x14ac:dyDescent="0.25">
      <c r="A1" s="1"/>
      <c r="B1" s="1"/>
      <c r="C1" s="1"/>
      <c r="D1" s="1"/>
      <c r="E1" s="78" t="s">
        <v>237</v>
      </c>
      <c r="F1" s="78"/>
      <c r="G1" s="79"/>
      <c r="H1" s="79"/>
      <c r="I1" s="79"/>
    </row>
    <row r="2" spans="1:9" x14ac:dyDescent="0.25">
      <c r="A2" s="1"/>
      <c r="B2" s="80" t="s">
        <v>238</v>
      </c>
      <c r="C2" s="81"/>
      <c r="D2" s="81"/>
      <c r="E2" s="81"/>
      <c r="F2" s="81"/>
      <c r="G2" s="81"/>
      <c r="H2" s="81"/>
      <c r="I2" s="81"/>
    </row>
    <row r="3" spans="1:9" x14ac:dyDescent="0.25">
      <c r="A3" s="1"/>
      <c r="B3" s="1"/>
      <c r="C3" s="87" t="s">
        <v>236</v>
      </c>
      <c r="D3" s="81"/>
      <c r="E3" s="81"/>
      <c r="F3" s="81"/>
      <c r="G3" s="81"/>
      <c r="H3" s="81"/>
      <c r="I3" s="81"/>
    </row>
    <row r="4" spans="1:9" x14ac:dyDescent="0.25">
      <c r="A4" s="1"/>
      <c r="B4" s="1"/>
      <c r="C4" s="1"/>
      <c r="D4" s="1"/>
      <c r="E4" s="1"/>
      <c r="F4" s="1"/>
      <c r="G4" s="5"/>
    </row>
    <row r="5" spans="1:9" x14ac:dyDescent="0.25">
      <c r="A5" s="3" t="s">
        <v>48</v>
      </c>
      <c r="B5" s="3"/>
      <c r="C5" s="3"/>
      <c r="D5" s="3"/>
      <c r="E5" s="3"/>
      <c r="F5" s="5"/>
      <c r="G5" s="5"/>
    </row>
    <row r="6" spans="1:9" x14ac:dyDescent="0.25">
      <c r="A6" s="4" t="s">
        <v>14</v>
      </c>
      <c r="B6" s="2"/>
      <c r="C6" s="2"/>
      <c r="D6" s="2"/>
      <c r="E6" s="2"/>
      <c r="F6" s="5"/>
      <c r="G6" s="5"/>
    </row>
    <row r="7" spans="1:9" x14ac:dyDescent="0.25">
      <c r="A7" s="2" t="s">
        <v>165</v>
      </c>
      <c r="B7" s="2"/>
      <c r="C7" s="2"/>
      <c r="D7" s="2"/>
      <c r="E7" s="2"/>
      <c r="F7" s="5"/>
      <c r="G7" s="5"/>
    </row>
    <row r="8" spans="1:9" x14ac:dyDescent="0.25">
      <c r="A8" s="2" t="s">
        <v>222</v>
      </c>
      <c r="B8" s="2"/>
      <c r="C8" s="1"/>
      <c r="D8" s="1"/>
      <c r="E8" s="1"/>
      <c r="F8" s="87" t="s">
        <v>235</v>
      </c>
      <c r="G8" s="81"/>
      <c r="H8" s="81"/>
      <c r="I8" s="81"/>
    </row>
    <row r="9" spans="1:9" ht="12.75" customHeight="1" x14ac:dyDescent="0.25">
      <c r="A9" s="88" t="s">
        <v>29</v>
      </c>
      <c r="B9" s="88" t="s">
        <v>28</v>
      </c>
      <c r="C9" s="88" t="s">
        <v>15</v>
      </c>
      <c r="D9" s="88" t="s">
        <v>16</v>
      </c>
      <c r="E9" s="88" t="s">
        <v>13</v>
      </c>
      <c r="F9" s="86" t="s">
        <v>223</v>
      </c>
      <c r="G9" s="86" t="s">
        <v>223</v>
      </c>
      <c r="H9" s="82" t="s">
        <v>224</v>
      </c>
      <c r="I9" s="82" t="s">
        <v>160</v>
      </c>
    </row>
    <row r="10" spans="1:9" ht="52.2" customHeight="1" x14ac:dyDescent="0.25">
      <c r="A10" s="88"/>
      <c r="B10" s="88"/>
      <c r="C10" s="88"/>
      <c r="D10" s="88"/>
      <c r="E10" s="88"/>
      <c r="F10" s="86"/>
      <c r="G10" s="86"/>
      <c r="H10" s="83"/>
      <c r="I10" s="83"/>
    </row>
    <row r="11" spans="1:9" x14ac:dyDescent="0.25">
      <c r="A11" s="6" t="s">
        <v>35</v>
      </c>
      <c r="B11" s="6" t="s">
        <v>30</v>
      </c>
      <c r="C11" s="6" t="s">
        <v>31</v>
      </c>
      <c r="D11" s="6" t="s">
        <v>32</v>
      </c>
      <c r="E11" s="6" t="s">
        <v>34</v>
      </c>
      <c r="F11" s="6" t="s">
        <v>33</v>
      </c>
      <c r="G11" s="6" t="s">
        <v>17</v>
      </c>
      <c r="H11" s="7">
        <v>8</v>
      </c>
      <c r="I11" s="7">
        <v>9</v>
      </c>
    </row>
    <row r="12" spans="1:9" ht="39.6" hidden="1" customHeight="1" x14ac:dyDescent="0.25">
      <c r="A12" s="11">
        <v>9</v>
      </c>
      <c r="B12" s="12" t="s">
        <v>1</v>
      </c>
      <c r="C12" s="13" t="s">
        <v>96</v>
      </c>
      <c r="D12" s="13" t="s">
        <v>36</v>
      </c>
      <c r="E12" s="13"/>
      <c r="F12" s="14">
        <f t="shared" ref="F12:H16" si="0">F13</f>
        <v>0</v>
      </c>
      <c r="G12" s="14">
        <f t="shared" si="0"/>
        <v>0</v>
      </c>
      <c r="H12" s="14">
        <f t="shared" si="0"/>
        <v>0</v>
      </c>
      <c r="I12" s="53" t="e">
        <f t="shared" ref="I12:I17" si="1">H12*100/G12</f>
        <v>#DIV/0!</v>
      </c>
    </row>
    <row r="13" spans="1:9" ht="27" hidden="1" customHeight="1" x14ac:dyDescent="0.25">
      <c r="A13" s="11">
        <f t="shared" ref="A13:A35" si="2">A12+1</f>
        <v>10</v>
      </c>
      <c r="B13" s="12" t="s">
        <v>60</v>
      </c>
      <c r="C13" s="13" t="s">
        <v>97</v>
      </c>
      <c r="D13" s="13"/>
      <c r="E13" s="13"/>
      <c r="F13" s="15">
        <f t="shared" si="0"/>
        <v>0</v>
      </c>
      <c r="G13" s="15">
        <f t="shared" si="0"/>
        <v>0</v>
      </c>
      <c r="H13" s="15">
        <f t="shared" si="0"/>
        <v>0</v>
      </c>
      <c r="I13" s="53" t="e">
        <f t="shared" si="1"/>
        <v>#DIV/0!</v>
      </c>
    </row>
    <row r="14" spans="1:9" ht="92.4" hidden="1" customHeight="1" x14ac:dyDescent="0.25">
      <c r="A14" s="11">
        <f t="shared" si="2"/>
        <v>11</v>
      </c>
      <c r="B14" s="12" t="s">
        <v>0</v>
      </c>
      <c r="C14" s="13" t="s">
        <v>98</v>
      </c>
      <c r="D14" s="13"/>
      <c r="E14" s="13"/>
      <c r="F14" s="15">
        <f t="shared" si="0"/>
        <v>0</v>
      </c>
      <c r="G14" s="15">
        <f t="shared" si="0"/>
        <v>0</v>
      </c>
      <c r="H14" s="15">
        <f t="shared" si="0"/>
        <v>0</v>
      </c>
      <c r="I14" s="53" t="e">
        <f t="shared" si="1"/>
        <v>#DIV/0!</v>
      </c>
    </row>
    <row r="15" spans="1:9" ht="26.4" hidden="1" customHeight="1" x14ac:dyDescent="0.25">
      <c r="A15" s="11">
        <f t="shared" si="2"/>
        <v>12</v>
      </c>
      <c r="B15" s="16" t="s">
        <v>52</v>
      </c>
      <c r="C15" s="13" t="s">
        <v>98</v>
      </c>
      <c r="D15" s="13"/>
      <c r="E15" s="13" t="s">
        <v>5</v>
      </c>
      <c r="F15" s="15">
        <f t="shared" si="0"/>
        <v>0</v>
      </c>
      <c r="G15" s="15">
        <f t="shared" si="0"/>
        <v>0</v>
      </c>
      <c r="H15" s="15">
        <f t="shared" si="0"/>
        <v>0</v>
      </c>
      <c r="I15" s="53" t="e">
        <f t="shared" si="1"/>
        <v>#DIV/0!</v>
      </c>
    </row>
    <row r="16" spans="1:9" ht="26.4" hidden="1" customHeight="1" x14ac:dyDescent="0.25">
      <c r="A16" s="11">
        <f t="shared" si="2"/>
        <v>13</v>
      </c>
      <c r="B16" s="9" t="s">
        <v>22</v>
      </c>
      <c r="C16" s="13" t="s">
        <v>98</v>
      </c>
      <c r="D16" s="13" t="s">
        <v>23</v>
      </c>
      <c r="E16" s="13" t="s">
        <v>5</v>
      </c>
      <c r="F16" s="15">
        <f t="shared" si="0"/>
        <v>0</v>
      </c>
      <c r="G16" s="15">
        <f t="shared" si="0"/>
        <v>0</v>
      </c>
      <c r="H16" s="15">
        <f t="shared" si="0"/>
        <v>0</v>
      </c>
      <c r="I16" s="53" t="e">
        <f t="shared" si="1"/>
        <v>#DIV/0!</v>
      </c>
    </row>
    <row r="17" spans="1:9" ht="26.4" hidden="1" customHeight="1" x14ac:dyDescent="0.25">
      <c r="A17" s="11">
        <f t="shared" si="2"/>
        <v>14</v>
      </c>
      <c r="B17" s="9" t="s">
        <v>24</v>
      </c>
      <c r="C17" s="13" t="s">
        <v>98</v>
      </c>
      <c r="D17" s="13" t="s">
        <v>25</v>
      </c>
      <c r="E17" s="13" t="s">
        <v>5</v>
      </c>
      <c r="F17" s="15">
        <v>0</v>
      </c>
      <c r="G17" s="15">
        <v>0</v>
      </c>
      <c r="H17" s="15">
        <v>0</v>
      </c>
      <c r="I17" s="53" t="e">
        <f t="shared" si="1"/>
        <v>#DIV/0!</v>
      </c>
    </row>
    <row r="18" spans="1:9" ht="39.6" customHeight="1" x14ac:dyDescent="0.25">
      <c r="A18" s="11">
        <v>1</v>
      </c>
      <c r="B18" s="56" t="s">
        <v>189</v>
      </c>
      <c r="C18" s="57" t="s">
        <v>96</v>
      </c>
      <c r="D18" s="57"/>
      <c r="E18" s="57" t="s">
        <v>39</v>
      </c>
      <c r="F18" s="58">
        <f t="shared" ref="F18:H21" si="3">F19</f>
        <v>120</v>
      </c>
      <c r="G18" s="58">
        <f t="shared" si="3"/>
        <v>120</v>
      </c>
      <c r="H18" s="58">
        <f t="shared" si="3"/>
        <v>120</v>
      </c>
      <c r="I18" s="75">
        <f t="shared" ref="I18:I53" si="4">SUM(H18*100)/G18</f>
        <v>100</v>
      </c>
    </row>
    <row r="19" spans="1:9" ht="62.4" customHeight="1" x14ac:dyDescent="0.25">
      <c r="A19" s="11">
        <v>2</v>
      </c>
      <c r="B19" s="8" t="s">
        <v>168</v>
      </c>
      <c r="C19" s="17" t="s">
        <v>97</v>
      </c>
      <c r="D19" s="17"/>
      <c r="E19" s="17" t="s">
        <v>39</v>
      </c>
      <c r="F19" s="18">
        <f t="shared" si="3"/>
        <v>120</v>
      </c>
      <c r="G19" s="18">
        <f t="shared" si="3"/>
        <v>120</v>
      </c>
      <c r="H19" s="18">
        <f t="shared" si="3"/>
        <v>120</v>
      </c>
      <c r="I19" s="76">
        <f t="shared" si="4"/>
        <v>100</v>
      </c>
    </row>
    <row r="20" spans="1:9" ht="60" customHeight="1" x14ac:dyDescent="0.25">
      <c r="A20" s="11">
        <v>3</v>
      </c>
      <c r="B20" s="8" t="s">
        <v>169</v>
      </c>
      <c r="C20" s="17" t="s">
        <v>170</v>
      </c>
      <c r="D20" s="17"/>
      <c r="E20" s="17" t="s">
        <v>39</v>
      </c>
      <c r="F20" s="18">
        <f t="shared" si="3"/>
        <v>120</v>
      </c>
      <c r="G20" s="18">
        <f t="shared" si="3"/>
        <v>120</v>
      </c>
      <c r="H20" s="18">
        <f t="shared" si="3"/>
        <v>120</v>
      </c>
      <c r="I20" s="76">
        <f t="shared" si="4"/>
        <v>100</v>
      </c>
    </row>
    <row r="21" spans="1:9" ht="26.4" customHeight="1" x14ac:dyDescent="0.25">
      <c r="A21" s="11">
        <v>4</v>
      </c>
      <c r="B21" s="8" t="s">
        <v>22</v>
      </c>
      <c r="C21" s="17" t="s">
        <v>170</v>
      </c>
      <c r="D21" s="17" t="s">
        <v>23</v>
      </c>
      <c r="E21" s="17" t="s">
        <v>39</v>
      </c>
      <c r="F21" s="18">
        <f t="shared" si="3"/>
        <v>120</v>
      </c>
      <c r="G21" s="18">
        <f t="shared" si="3"/>
        <v>120</v>
      </c>
      <c r="H21" s="18">
        <f t="shared" si="3"/>
        <v>120</v>
      </c>
      <c r="I21" s="76">
        <f t="shared" si="4"/>
        <v>100</v>
      </c>
    </row>
    <row r="22" spans="1:9" ht="26.4" customHeight="1" x14ac:dyDescent="0.25">
      <c r="A22" s="11">
        <v>5</v>
      </c>
      <c r="B22" s="8" t="s">
        <v>24</v>
      </c>
      <c r="C22" s="17" t="s">
        <v>170</v>
      </c>
      <c r="D22" s="17" t="s">
        <v>25</v>
      </c>
      <c r="E22" s="17" t="s">
        <v>39</v>
      </c>
      <c r="F22" s="18">
        <v>120</v>
      </c>
      <c r="G22" s="18">
        <v>120</v>
      </c>
      <c r="H22" s="18">
        <v>120</v>
      </c>
      <c r="I22" s="76">
        <f t="shared" si="4"/>
        <v>100</v>
      </c>
    </row>
    <row r="23" spans="1:9" ht="41.4" x14ac:dyDescent="0.25">
      <c r="A23" s="11">
        <v>6</v>
      </c>
      <c r="B23" s="48" t="s">
        <v>74</v>
      </c>
      <c r="C23" s="13" t="s">
        <v>102</v>
      </c>
      <c r="D23" s="13" t="s">
        <v>36</v>
      </c>
      <c r="E23" s="13"/>
      <c r="F23" s="14">
        <f>F27</f>
        <v>52</v>
      </c>
      <c r="G23" s="14">
        <f>G27</f>
        <v>503.9</v>
      </c>
      <c r="H23" s="14">
        <f>H27</f>
        <v>503.9</v>
      </c>
      <c r="I23" s="76">
        <f t="shared" si="4"/>
        <v>100</v>
      </c>
    </row>
    <row r="24" spans="1:9" ht="52.8" hidden="1" customHeight="1" x14ac:dyDescent="0.25">
      <c r="A24" s="11">
        <v>11</v>
      </c>
      <c r="B24" s="8" t="s">
        <v>83</v>
      </c>
      <c r="C24" s="17" t="s">
        <v>103</v>
      </c>
      <c r="D24" s="17"/>
      <c r="E24" s="17" t="s">
        <v>86</v>
      </c>
      <c r="F24" s="18">
        <f t="shared" ref="F24:H25" si="5">F25</f>
        <v>0</v>
      </c>
      <c r="G24" s="18">
        <f t="shared" si="5"/>
        <v>0</v>
      </c>
      <c r="H24" s="18">
        <f t="shared" si="5"/>
        <v>0</v>
      </c>
      <c r="I24" s="76" t="e">
        <f t="shared" si="4"/>
        <v>#DIV/0!</v>
      </c>
    </row>
    <row r="25" spans="1:9" ht="26.4" hidden="1" customHeight="1" x14ac:dyDescent="0.25">
      <c r="A25" s="11">
        <v>12</v>
      </c>
      <c r="B25" s="9" t="s">
        <v>22</v>
      </c>
      <c r="C25" s="17" t="s">
        <v>103</v>
      </c>
      <c r="D25" s="17" t="s">
        <v>23</v>
      </c>
      <c r="E25" s="17" t="s">
        <v>86</v>
      </c>
      <c r="F25" s="18">
        <f t="shared" si="5"/>
        <v>0</v>
      </c>
      <c r="G25" s="18">
        <f t="shared" si="5"/>
        <v>0</v>
      </c>
      <c r="H25" s="18">
        <f t="shared" si="5"/>
        <v>0</v>
      </c>
      <c r="I25" s="76" t="e">
        <f t="shared" si="4"/>
        <v>#DIV/0!</v>
      </c>
    </row>
    <row r="26" spans="1:9" ht="26.4" hidden="1" customHeight="1" x14ac:dyDescent="0.25">
      <c r="A26" s="11">
        <v>13</v>
      </c>
      <c r="B26" s="9" t="s">
        <v>24</v>
      </c>
      <c r="C26" s="17" t="s">
        <v>103</v>
      </c>
      <c r="D26" s="17" t="s">
        <v>25</v>
      </c>
      <c r="E26" s="17" t="s">
        <v>86</v>
      </c>
      <c r="F26" s="18">
        <v>0</v>
      </c>
      <c r="G26" s="18">
        <v>0</v>
      </c>
      <c r="H26" s="18">
        <v>0</v>
      </c>
      <c r="I26" s="76" t="e">
        <f t="shared" si="4"/>
        <v>#DIV/0!</v>
      </c>
    </row>
    <row r="27" spans="1:9" ht="31.2" x14ac:dyDescent="0.25">
      <c r="A27" s="11">
        <v>7</v>
      </c>
      <c r="B27" s="16" t="s">
        <v>63</v>
      </c>
      <c r="C27" s="13" t="s">
        <v>104</v>
      </c>
      <c r="D27" s="17"/>
      <c r="E27" s="17"/>
      <c r="F27" s="18">
        <f>F28+F31+F38+F41+F46+F50+F54</f>
        <v>52</v>
      </c>
      <c r="G27" s="18">
        <f>G28+G31+G38+G41+G46+G50+G54</f>
        <v>503.9</v>
      </c>
      <c r="H27" s="18">
        <f>H28+H31+H38+H41+H46+H50+H54</f>
        <v>503.9</v>
      </c>
      <c r="I27" s="76">
        <f t="shared" si="4"/>
        <v>100</v>
      </c>
    </row>
    <row r="28" spans="1:9" ht="4.2" hidden="1" customHeight="1" x14ac:dyDescent="0.25">
      <c r="A28" s="11">
        <v>15</v>
      </c>
      <c r="B28" s="19" t="s">
        <v>79</v>
      </c>
      <c r="C28" s="20" t="s">
        <v>105</v>
      </c>
      <c r="D28" s="17"/>
      <c r="E28" s="17" t="s">
        <v>46</v>
      </c>
      <c r="F28" s="18">
        <f t="shared" ref="F28:H29" si="6">F29</f>
        <v>0</v>
      </c>
      <c r="G28" s="18">
        <f t="shared" si="6"/>
        <v>0</v>
      </c>
      <c r="H28" s="18">
        <f t="shared" si="6"/>
        <v>0</v>
      </c>
      <c r="I28" s="76" t="e">
        <f t="shared" si="4"/>
        <v>#DIV/0!</v>
      </c>
    </row>
    <row r="29" spans="1:9" ht="26.4" hidden="1" customHeight="1" x14ac:dyDescent="0.25">
      <c r="A29" s="11">
        <v>16</v>
      </c>
      <c r="B29" s="9" t="s">
        <v>22</v>
      </c>
      <c r="C29" s="20" t="s">
        <v>105</v>
      </c>
      <c r="D29" s="17" t="s">
        <v>23</v>
      </c>
      <c r="E29" s="17" t="s">
        <v>46</v>
      </c>
      <c r="F29" s="18">
        <f t="shared" si="6"/>
        <v>0</v>
      </c>
      <c r="G29" s="18">
        <f t="shared" si="6"/>
        <v>0</v>
      </c>
      <c r="H29" s="18">
        <f t="shared" si="6"/>
        <v>0</v>
      </c>
      <c r="I29" s="76" t="e">
        <f t="shared" si="4"/>
        <v>#DIV/0!</v>
      </c>
    </row>
    <row r="30" spans="1:9" ht="26.4" hidden="1" customHeight="1" x14ac:dyDescent="0.25">
      <c r="A30" s="11">
        <v>17</v>
      </c>
      <c r="B30" s="9" t="s">
        <v>24</v>
      </c>
      <c r="C30" s="20" t="s">
        <v>105</v>
      </c>
      <c r="D30" s="17" t="s">
        <v>25</v>
      </c>
      <c r="E30" s="17" t="s">
        <v>46</v>
      </c>
      <c r="F30" s="18">
        <v>0</v>
      </c>
      <c r="G30" s="18">
        <v>0</v>
      </c>
      <c r="H30" s="18">
        <v>0</v>
      </c>
      <c r="I30" s="76" t="e">
        <f t="shared" si="4"/>
        <v>#DIV/0!</v>
      </c>
    </row>
    <row r="31" spans="1:9" ht="75.599999999999994" customHeight="1" x14ac:dyDescent="0.25">
      <c r="A31" s="11">
        <v>8</v>
      </c>
      <c r="B31" s="84" t="s">
        <v>119</v>
      </c>
      <c r="C31" s="17" t="s">
        <v>136</v>
      </c>
      <c r="D31" s="21"/>
      <c r="E31" s="13"/>
      <c r="F31" s="18">
        <f>F44</f>
        <v>47</v>
      </c>
      <c r="G31" s="18">
        <f>G44</f>
        <v>23</v>
      </c>
      <c r="H31" s="18">
        <f>H44</f>
        <v>23</v>
      </c>
      <c r="I31" s="76">
        <f t="shared" si="4"/>
        <v>100</v>
      </c>
    </row>
    <row r="32" spans="1:9" ht="13.2" hidden="1" customHeight="1" x14ac:dyDescent="0.25">
      <c r="A32" s="11">
        <f t="shared" si="2"/>
        <v>9</v>
      </c>
      <c r="B32" s="85"/>
      <c r="C32" s="22"/>
      <c r="D32" s="22"/>
      <c r="E32" s="13"/>
      <c r="F32" s="23"/>
      <c r="G32" s="23"/>
      <c r="H32" s="23"/>
      <c r="I32" s="76" t="e">
        <f t="shared" si="4"/>
        <v>#DIV/0!</v>
      </c>
    </row>
    <row r="33" spans="1:9" ht="135" hidden="1" customHeight="1" x14ac:dyDescent="0.25">
      <c r="A33" s="11">
        <f t="shared" si="2"/>
        <v>10</v>
      </c>
      <c r="B33" s="85"/>
      <c r="C33" s="20" t="s">
        <v>135</v>
      </c>
      <c r="D33" s="20"/>
      <c r="E33" s="13" t="s">
        <v>46</v>
      </c>
      <c r="F33" s="24">
        <f t="shared" ref="F33:H34" si="7">F34</f>
        <v>0</v>
      </c>
      <c r="G33" s="24">
        <f t="shared" si="7"/>
        <v>0</v>
      </c>
      <c r="H33" s="24">
        <f t="shared" si="7"/>
        <v>0</v>
      </c>
      <c r="I33" s="76" t="e">
        <f t="shared" si="4"/>
        <v>#DIV/0!</v>
      </c>
    </row>
    <row r="34" spans="1:9" ht="37.799999999999997" hidden="1" customHeight="1" x14ac:dyDescent="0.25">
      <c r="A34" s="11">
        <v>27</v>
      </c>
      <c r="B34" s="9" t="s">
        <v>22</v>
      </c>
      <c r="C34" s="17" t="s">
        <v>135</v>
      </c>
      <c r="D34" s="17" t="s">
        <v>23</v>
      </c>
      <c r="E34" s="13" t="s">
        <v>46</v>
      </c>
      <c r="F34" s="18">
        <f t="shared" si="7"/>
        <v>0</v>
      </c>
      <c r="G34" s="18">
        <f t="shared" si="7"/>
        <v>0</v>
      </c>
      <c r="H34" s="18">
        <f t="shared" si="7"/>
        <v>0</v>
      </c>
      <c r="I34" s="76" t="e">
        <f t="shared" si="4"/>
        <v>#DIV/0!</v>
      </c>
    </row>
    <row r="35" spans="1:9" ht="26.4" hidden="1" customHeight="1" x14ac:dyDescent="0.25">
      <c r="A35" s="25">
        <f t="shared" si="2"/>
        <v>28</v>
      </c>
      <c r="B35" s="9" t="s">
        <v>24</v>
      </c>
      <c r="C35" s="22" t="s">
        <v>135</v>
      </c>
      <c r="D35" s="22" t="s">
        <v>25</v>
      </c>
      <c r="E35" s="26" t="s">
        <v>46</v>
      </c>
      <c r="F35" s="23">
        <v>0</v>
      </c>
      <c r="G35" s="23">
        <v>0</v>
      </c>
      <c r="H35" s="23">
        <v>0</v>
      </c>
      <c r="I35" s="76" t="e">
        <f t="shared" si="4"/>
        <v>#DIV/0!</v>
      </c>
    </row>
    <row r="36" spans="1:9" ht="13.2" hidden="1" customHeight="1" x14ac:dyDescent="0.25">
      <c r="A36" s="25">
        <v>29</v>
      </c>
      <c r="B36" s="84" t="s">
        <v>119</v>
      </c>
      <c r="C36" s="27" t="s">
        <v>136</v>
      </c>
      <c r="D36" s="26"/>
      <c r="E36" s="27" t="s">
        <v>46</v>
      </c>
      <c r="F36" s="28"/>
      <c r="G36" s="28"/>
      <c r="H36" s="28"/>
      <c r="I36" s="76" t="e">
        <f t="shared" si="4"/>
        <v>#DIV/0!</v>
      </c>
    </row>
    <row r="37" spans="1:9" ht="13.2" hidden="1" customHeight="1" x14ac:dyDescent="0.25">
      <c r="A37" s="29"/>
      <c r="B37" s="85"/>
      <c r="C37" s="30"/>
      <c r="D37" s="31"/>
      <c r="E37" s="30"/>
      <c r="F37" s="32"/>
      <c r="G37" s="32"/>
      <c r="H37" s="32"/>
      <c r="I37" s="76" t="e">
        <f t="shared" si="4"/>
        <v>#DIV/0!</v>
      </c>
    </row>
    <row r="38" spans="1:9" ht="70.2" hidden="1" customHeight="1" x14ac:dyDescent="0.25">
      <c r="A38" s="33"/>
      <c r="B38" s="85"/>
      <c r="C38" s="34"/>
      <c r="D38" s="35"/>
      <c r="E38" s="34"/>
      <c r="F38" s="36">
        <f t="shared" ref="F38:H39" si="8">F39</f>
        <v>0</v>
      </c>
      <c r="G38" s="36">
        <f t="shared" si="8"/>
        <v>0</v>
      </c>
      <c r="H38" s="36">
        <f t="shared" si="8"/>
        <v>0</v>
      </c>
      <c r="I38" s="76" t="e">
        <f t="shared" si="4"/>
        <v>#DIV/0!</v>
      </c>
    </row>
    <row r="39" spans="1:9" ht="1.2" hidden="1" customHeight="1" x14ac:dyDescent="0.25">
      <c r="A39" s="33">
        <v>30</v>
      </c>
      <c r="B39" s="9" t="s">
        <v>22</v>
      </c>
      <c r="C39" s="34" t="s">
        <v>136</v>
      </c>
      <c r="D39" s="35" t="s">
        <v>23</v>
      </c>
      <c r="E39" s="34" t="s">
        <v>46</v>
      </c>
      <c r="F39" s="36">
        <f t="shared" si="8"/>
        <v>0</v>
      </c>
      <c r="G39" s="36">
        <f t="shared" si="8"/>
        <v>0</v>
      </c>
      <c r="H39" s="36">
        <f t="shared" si="8"/>
        <v>0</v>
      </c>
      <c r="I39" s="76" t="e">
        <f t="shared" si="4"/>
        <v>#DIV/0!</v>
      </c>
    </row>
    <row r="40" spans="1:9" ht="26.4" hidden="1" customHeight="1" x14ac:dyDescent="0.25">
      <c r="A40" s="33">
        <v>31</v>
      </c>
      <c r="B40" s="9" t="s">
        <v>24</v>
      </c>
      <c r="C40" s="34" t="s">
        <v>136</v>
      </c>
      <c r="D40" s="35" t="s">
        <v>25</v>
      </c>
      <c r="E40" s="34" t="s">
        <v>46</v>
      </c>
      <c r="F40" s="36">
        <v>0</v>
      </c>
      <c r="G40" s="36">
        <v>0</v>
      </c>
      <c r="H40" s="36">
        <v>0</v>
      </c>
      <c r="I40" s="76" t="e">
        <f t="shared" si="4"/>
        <v>#DIV/0!</v>
      </c>
    </row>
    <row r="41" spans="1:9" ht="52.8" hidden="1" customHeight="1" x14ac:dyDescent="0.25">
      <c r="A41" s="33">
        <v>32</v>
      </c>
      <c r="B41" s="8" t="s">
        <v>120</v>
      </c>
      <c r="C41" s="34" t="s">
        <v>137</v>
      </c>
      <c r="D41" s="35"/>
      <c r="E41" s="34" t="s">
        <v>46</v>
      </c>
      <c r="F41" s="36">
        <f t="shared" ref="F41:H42" si="9">F42</f>
        <v>0</v>
      </c>
      <c r="G41" s="36">
        <f t="shared" si="9"/>
        <v>0</v>
      </c>
      <c r="H41" s="36">
        <f t="shared" si="9"/>
        <v>0</v>
      </c>
      <c r="I41" s="76" t="e">
        <f t="shared" si="4"/>
        <v>#DIV/0!</v>
      </c>
    </row>
    <row r="42" spans="1:9" ht="26.4" hidden="1" customHeight="1" x14ac:dyDescent="0.25">
      <c r="A42" s="33">
        <v>33</v>
      </c>
      <c r="B42" s="9" t="s">
        <v>22</v>
      </c>
      <c r="C42" s="34" t="s">
        <v>137</v>
      </c>
      <c r="D42" s="35" t="s">
        <v>23</v>
      </c>
      <c r="E42" s="34" t="s">
        <v>46</v>
      </c>
      <c r="F42" s="36">
        <f t="shared" si="9"/>
        <v>0</v>
      </c>
      <c r="G42" s="36">
        <f t="shared" si="9"/>
        <v>0</v>
      </c>
      <c r="H42" s="36">
        <f t="shared" si="9"/>
        <v>0</v>
      </c>
      <c r="I42" s="76" t="e">
        <f t="shared" si="4"/>
        <v>#DIV/0!</v>
      </c>
    </row>
    <row r="43" spans="1:9" ht="46.8" hidden="1" customHeight="1" x14ac:dyDescent="0.25">
      <c r="A43" s="33">
        <v>34</v>
      </c>
      <c r="B43" s="9" t="s">
        <v>24</v>
      </c>
      <c r="C43" s="34" t="s">
        <v>137</v>
      </c>
      <c r="D43" s="35" t="s">
        <v>25</v>
      </c>
      <c r="E43" s="34" t="s">
        <v>46</v>
      </c>
      <c r="F43" s="36">
        <v>0</v>
      </c>
      <c r="G43" s="36">
        <v>0</v>
      </c>
      <c r="H43" s="36">
        <v>0</v>
      </c>
      <c r="I43" s="76" t="e">
        <f t="shared" si="4"/>
        <v>#DIV/0!</v>
      </c>
    </row>
    <row r="44" spans="1:9" ht="33.6" customHeight="1" x14ac:dyDescent="0.25">
      <c r="A44" s="33">
        <v>9</v>
      </c>
      <c r="B44" s="9" t="s">
        <v>22</v>
      </c>
      <c r="C44" s="17" t="s">
        <v>136</v>
      </c>
      <c r="D44" s="13" t="s">
        <v>23</v>
      </c>
      <c r="E44" s="34" t="s">
        <v>46</v>
      </c>
      <c r="F44" s="36">
        <f>F45</f>
        <v>47</v>
      </c>
      <c r="G44" s="36">
        <f>G45</f>
        <v>23</v>
      </c>
      <c r="H44" s="36">
        <f>H45</f>
        <v>23</v>
      </c>
      <c r="I44" s="76">
        <f t="shared" si="4"/>
        <v>100</v>
      </c>
    </row>
    <row r="45" spans="1:9" ht="30.6" customHeight="1" x14ac:dyDescent="0.25">
      <c r="A45" s="33">
        <v>10</v>
      </c>
      <c r="B45" s="9" t="s">
        <v>24</v>
      </c>
      <c r="C45" s="17" t="s">
        <v>136</v>
      </c>
      <c r="D45" s="35" t="s">
        <v>25</v>
      </c>
      <c r="E45" s="34" t="s">
        <v>46</v>
      </c>
      <c r="F45" s="36">
        <v>47</v>
      </c>
      <c r="G45" s="36">
        <v>23</v>
      </c>
      <c r="H45" s="36">
        <v>23</v>
      </c>
      <c r="I45" s="76">
        <f t="shared" si="4"/>
        <v>100</v>
      </c>
    </row>
    <row r="46" spans="1:9" ht="33" customHeight="1" x14ac:dyDescent="0.25">
      <c r="A46" s="33">
        <v>11</v>
      </c>
      <c r="B46" s="37" t="s">
        <v>157</v>
      </c>
      <c r="C46" s="38" t="s">
        <v>191</v>
      </c>
      <c r="D46" s="17" t="s">
        <v>36</v>
      </c>
      <c r="E46" s="17" t="s">
        <v>46</v>
      </c>
      <c r="F46" s="18">
        <f t="shared" ref="F46:H48" si="10">F47</f>
        <v>0</v>
      </c>
      <c r="G46" s="18">
        <f t="shared" si="10"/>
        <v>456.9</v>
      </c>
      <c r="H46" s="18">
        <f t="shared" si="10"/>
        <v>456.9</v>
      </c>
      <c r="I46" s="76">
        <f t="shared" si="4"/>
        <v>100</v>
      </c>
    </row>
    <row r="47" spans="1:9" ht="30.6" customHeight="1" x14ac:dyDescent="0.25">
      <c r="A47" s="33">
        <v>12</v>
      </c>
      <c r="B47" s="8" t="s">
        <v>22</v>
      </c>
      <c r="C47" s="38" t="s">
        <v>191</v>
      </c>
      <c r="D47" s="17" t="s">
        <v>23</v>
      </c>
      <c r="E47" s="17" t="s">
        <v>46</v>
      </c>
      <c r="F47" s="18">
        <f t="shared" si="10"/>
        <v>0</v>
      </c>
      <c r="G47" s="18">
        <f t="shared" si="10"/>
        <v>456.9</v>
      </c>
      <c r="H47" s="18">
        <f t="shared" si="10"/>
        <v>456.9</v>
      </c>
      <c r="I47" s="76">
        <f t="shared" si="4"/>
        <v>100</v>
      </c>
    </row>
    <row r="48" spans="1:9" ht="30.6" customHeight="1" x14ac:dyDescent="0.25">
      <c r="A48" s="33">
        <v>13</v>
      </c>
      <c r="B48" s="8" t="s">
        <v>24</v>
      </c>
      <c r="C48" s="38" t="s">
        <v>191</v>
      </c>
      <c r="D48" s="38" t="s">
        <v>25</v>
      </c>
      <c r="E48" s="38" t="s">
        <v>46</v>
      </c>
      <c r="F48" s="39">
        <f t="shared" si="10"/>
        <v>0</v>
      </c>
      <c r="G48" s="39">
        <f t="shared" si="10"/>
        <v>456.9</v>
      </c>
      <c r="H48" s="39">
        <f t="shared" si="10"/>
        <v>456.9</v>
      </c>
      <c r="I48" s="76">
        <f t="shared" si="4"/>
        <v>100</v>
      </c>
    </row>
    <row r="49" spans="1:9" ht="30.6" customHeight="1" x14ac:dyDescent="0.25">
      <c r="A49" s="33">
        <v>14</v>
      </c>
      <c r="B49" s="8" t="s">
        <v>155</v>
      </c>
      <c r="C49" s="38" t="s">
        <v>191</v>
      </c>
      <c r="D49" s="38" t="s">
        <v>156</v>
      </c>
      <c r="E49" s="38" t="s">
        <v>46</v>
      </c>
      <c r="F49" s="39">
        <v>0</v>
      </c>
      <c r="G49" s="39">
        <v>456.9</v>
      </c>
      <c r="H49" s="39">
        <v>456.9</v>
      </c>
      <c r="I49" s="76">
        <f t="shared" si="4"/>
        <v>100</v>
      </c>
    </row>
    <row r="50" spans="1:9" ht="44.4" customHeight="1" x14ac:dyDescent="0.25">
      <c r="A50" s="33">
        <v>15</v>
      </c>
      <c r="B50" s="37" t="s">
        <v>158</v>
      </c>
      <c r="C50" s="38" t="s">
        <v>191</v>
      </c>
      <c r="D50" s="17" t="s">
        <v>36</v>
      </c>
      <c r="E50" s="17" t="s">
        <v>46</v>
      </c>
      <c r="F50" s="18">
        <f t="shared" ref="F50:H52" si="11">F51</f>
        <v>0</v>
      </c>
      <c r="G50" s="18">
        <f t="shared" si="11"/>
        <v>24</v>
      </c>
      <c r="H50" s="18">
        <f t="shared" si="11"/>
        <v>24</v>
      </c>
      <c r="I50" s="76">
        <f t="shared" si="4"/>
        <v>100</v>
      </c>
    </row>
    <row r="51" spans="1:9" ht="30.6" customHeight="1" x14ac:dyDescent="0.25">
      <c r="A51" s="33">
        <v>16</v>
      </c>
      <c r="B51" s="8" t="s">
        <v>22</v>
      </c>
      <c r="C51" s="38" t="s">
        <v>191</v>
      </c>
      <c r="D51" s="17" t="s">
        <v>23</v>
      </c>
      <c r="E51" s="17" t="s">
        <v>46</v>
      </c>
      <c r="F51" s="18">
        <f t="shared" si="11"/>
        <v>0</v>
      </c>
      <c r="G51" s="18">
        <f t="shared" si="11"/>
        <v>24</v>
      </c>
      <c r="H51" s="18">
        <f t="shared" si="11"/>
        <v>24</v>
      </c>
      <c r="I51" s="76">
        <f t="shared" si="4"/>
        <v>100</v>
      </c>
    </row>
    <row r="52" spans="1:9" ht="30.6" customHeight="1" x14ac:dyDescent="0.25">
      <c r="A52" s="33">
        <v>17</v>
      </c>
      <c r="B52" s="8" t="s">
        <v>24</v>
      </c>
      <c r="C52" s="38" t="s">
        <v>191</v>
      </c>
      <c r="D52" s="38" t="s">
        <v>25</v>
      </c>
      <c r="E52" s="38" t="s">
        <v>46</v>
      </c>
      <c r="F52" s="39">
        <f t="shared" si="11"/>
        <v>0</v>
      </c>
      <c r="G52" s="39">
        <f t="shared" si="11"/>
        <v>24</v>
      </c>
      <c r="H52" s="39">
        <f t="shared" si="11"/>
        <v>24</v>
      </c>
      <c r="I52" s="76">
        <f t="shared" si="4"/>
        <v>100</v>
      </c>
    </row>
    <row r="53" spans="1:9" ht="30.6" customHeight="1" x14ac:dyDescent="0.25">
      <c r="A53" s="33">
        <v>18</v>
      </c>
      <c r="B53" s="8" t="s">
        <v>155</v>
      </c>
      <c r="C53" s="17" t="s">
        <v>191</v>
      </c>
      <c r="D53" s="17" t="s">
        <v>156</v>
      </c>
      <c r="E53" s="17" t="s">
        <v>46</v>
      </c>
      <c r="F53" s="18">
        <v>0</v>
      </c>
      <c r="G53" s="18">
        <v>24</v>
      </c>
      <c r="H53" s="18">
        <v>24</v>
      </c>
      <c r="I53" s="76">
        <f t="shared" si="4"/>
        <v>100</v>
      </c>
    </row>
    <row r="54" spans="1:9" ht="31.2" x14ac:dyDescent="0.25">
      <c r="A54" s="33">
        <v>19</v>
      </c>
      <c r="B54" s="8" t="s">
        <v>161</v>
      </c>
      <c r="C54" s="54" t="s">
        <v>163</v>
      </c>
      <c r="D54" s="54"/>
      <c r="E54" s="54" t="s">
        <v>164</v>
      </c>
      <c r="F54" s="24">
        <f t="shared" ref="F54:F56" si="12">F55</f>
        <v>5</v>
      </c>
      <c r="G54" s="36">
        <v>0</v>
      </c>
      <c r="H54" s="36">
        <v>0</v>
      </c>
      <c r="I54" s="74"/>
    </row>
    <row r="55" spans="1:9" ht="31.2" x14ac:dyDescent="0.25">
      <c r="A55" s="33">
        <v>20</v>
      </c>
      <c r="B55" s="8" t="s">
        <v>162</v>
      </c>
      <c r="C55" s="17" t="s">
        <v>163</v>
      </c>
      <c r="D55" s="17"/>
      <c r="E55" s="17" t="s">
        <v>164</v>
      </c>
      <c r="F55" s="18">
        <f t="shared" si="12"/>
        <v>5</v>
      </c>
      <c r="G55" s="36">
        <v>0</v>
      </c>
      <c r="H55" s="36">
        <v>0</v>
      </c>
      <c r="I55" s="74"/>
    </row>
    <row r="56" spans="1:9" ht="21" x14ac:dyDescent="0.25">
      <c r="A56" s="33">
        <v>21</v>
      </c>
      <c r="B56" s="8" t="s">
        <v>22</v>
      </c>
      <c r="C56" s="17" t="s">
        <v>163</v>
      </c>
      <c r="D56" s="17" t="s">
        <v>23</v>
      </c>
      <c r="E56" s="17" t="s">
        <v>164</v>
      </c>
      <c r="F56" s="18">
        <f t="shared" si="12"/>
        <v>5</v>
      </c>
      <c r="G56" s="36">
        <v>0</v>
      </c>
      <c r="H56" s="36">
        <v>0</v>
      </c>
      <c r="I56" s="74"/>
    </row>
    <row r="57" spans="1:9" ht="21" x14ac:dyDescent="0.25">
      <c r="A57" s="33">
        <v>22</v>
      </c>
      <c r="B57" s="8" t="s">
        <v>24</v>
      </c>
      <c r="C57" s="17" t="s">
        <v>163</v>
      </c>
      <c r="D57" s="17" t="s">
        <v>25</v>
      </c>
      <c r="E57" s="17" t="s">
        <v>164</v>
      </c>
      <c r="F57" s="18">
        <v>5</v>
      </c>
      <c r="G57" s="36">
        <v>0</v>
      </c>
      <c r="H57" s="36">
        <v>0</v>
      </c>
      <c r="I57" s="74"/>
    </row>
    <row r="58" spans="1:9" ht="48" customHeight="1" x14ac:dyDescent="0.25">
      <c r="A58" s="33">
        <v>23</v>
      </c>
      <c r="B58" s="48" t="s">
        <v>75</v>
      </c>
      <c r="C58" s="35" t="s">
        <v>106</v>
      </c>
      <c r="D58" s="35"/>
      <c r="E58" s="35"/>
      <c r="F58" s="40">
        <f>F59+F70</f>
        <v>1669.6</v>
      </c>
      <c r="G58" s="40">
        <f>G59+G70</f>
        <v>4486.6000000000004</v>
      </c>
      <c r="H58" s="40">
        <f>H59+H70</f>
        <v>4486.6000000000004</v>
      </c>
      <c r="I58" s="76">
        <f t="shared" ref="I58:I72" si="13">SUM(H58*100)/G58</f>
        <v>100</v>
      </c>
    </row>
    <row r="59" spans="1:9" ht="41.4" x14ac:dyDescent="0.25">
      <c r="A59" s="11">
        <v>24</v>
      </c>
      <c r="B59" s="19" t="s">
        <v>64</v>
      </c>
      <c r="C59" s="13" t="s">
        <v>138</v>
      </c>
      <c r="D59" s="13"/>
      <c r="E59" s="13"/>
      <c r="F59" s="15">
        <f>F60+F64</f>
        <v>1569.6</v>
      </c>
      <c r="G59" s="15">
        <f>G60+G64+G67</f>
        <v>4388.8</v>
      </c>
      <c r="H59" s="15">
        <f>H60+H64+H67</f>
        <v>4388.8</v>
      </c>
      <c r="I59" s="76">
        <f t="shared" si="13"/>
        <v>100</v>
      </c>
    </row>
    <row r="60" spans="1:9" ht="141" customHeight="1" x14ac:dyDescent="0.25">
      <c r="A60" s="11">
        <v>25</v>
      </c>
      <c r="B60" s="19" t="s">
        <v>76</v>
      </c>
      <c r="C60" s="13" t="s">
        <v>107</v>
      </c>
      <c r="D60" s="13"/>
      <c r="E60" s="13"/>
      <c r="F60" s="15">
        <f t="shared" ref="F60:H62" si="14">F61</f>
        <v>1569.6</v>
      </c>
      <c r="G60" s="15">
        <f>G61</f>
        <v>1560.5</v>
      </c>
      <c r="H60" s="15">
        <f>H61</f>
        <v>1560.5</v>
      </c>
      <c r="I60" s="76">
        <f t="shared" si="13"/>
        <v>100</v>
      </c>
    </row>
    <row r="61" spans="1:9" x14ac:dyDescent="0.25">
      <c r="A61" s="11">
        <v>26</v>
      </c>
      <c r="B61" s="9" t="s">
        <v>54</v>
      </c>
      <c r="C61" s="13" t="s">
        <v>107</v>
      </c>
      <c r="D61" s="41"/>
      <c r="E61" s="13" t="s">
        <v>47</v>
      </c>
      <c r="F61" s="15">
        <f t="shared" si="14"/>
        <v>1569.6</v>
      </c>
      <c r="G61" s="15">
        <f t="shared" si="14"/>
        <v>1560.5</v>
      </c>
      <c r="H61" s="15">
        <f t="shared" si="14"/>
        <v>1560.5</v>
      </c>
      <c r="I61" s="76">
        <f t="shared" si="13"/>
        <v>100</v>
      </c>
    </row>
    <row r="62" spans="1:9" ht="21" x14ac:dyDescent="0.25">
      <c r="A62" s="11">
        <v>27</v>
      </c>
      <c r="B62" s="9" t="s">
        <v>22</v>
      </c>
      <c r="C62" s="13" t="s">
        <v>107</v>
      </c>
      <c r="D62" s="13" t="s">
        <v>23</v>
      </c>
      <c r="E62" s="13" t="s">
        <v>47</v>
      </c>
      <c r="F62" s="15">
        <f t="shared" si="14"/>
        <v>1569.6</v>
      </c>
      <c r="G62" s="15">
        <f t="shared" si="14"/>
        <v>1560.5</v>
      </c>
      <c r="H62" s="15">
        <f t="shared" si="14"/>
        <v>1560.5</v>
      </c>
      <c r="I62" s="76">
        <f t="shared" si="13"/>
        <v>100</v>
      </c>
    </row>
    <row r="63" spans="1:9" ht="21" x14ac:dyDescent="0.25">
      <c r="A63" s="11">
        <v>28</v>
      </c>
      <c r="B63" s="9" t="s">
        <v>24</v>
      </c>
      <c r="C63" s="13" t="s">
        <v>107</v>
      </c>
      <c r="D63" s="13" t="s">
        <v>25</v>
      </c>
      <c r="E63" s="13" t="s">
        <v>47</v>
      </c>
      <c r="F63" s="15">
        <v>1569.6</v>
      </c>
      <c r="G63" s="15">
        <v>1560.5</v>
      </c>
      <c r="H63" s="15">
        <v>1560.5</v>
      </c>
      <c r="I63" s="76">
        <f t="shared" si="13"/>
        <v>100</v>
      </c>
    </row>
    <row r="64" spans="1:9" ht="30.6" x14ac:dyDescent="0.25">
      <c r="A64" s="11">
        <v>29</v>
      </c>
      <c r="B64" s="71" t="s">
        <v>225</v>
      </c>
      <c r="C64" s="17" t="s">
        <v>226</v>
      </c>
      <c r="D64" s="17"/>
      <c r="E64" s="17" t="s">
        <v>47</v>
      </c>
      <c r="F64" s="18">
        <f t="shared" ref="F64:H65" si="15">F65</f>
        <v>0</v>
      </c>
      <c r="G64" s="18">
        <f t="shared" si="15"/>
        <v>2800</v>
      </c>
      <c r="H64" s="18">
        <f t="shared" si="15"/>
        <v>2800</v>
      </c>
      <c r="I64" s="76">
        <f t="shared" si="13"/>
        <v>100</v>
      </c>
    </row>
    <row r="65" spans="1:10" ht="21" x14ac:dyDescent="0.25">
      <c r="A65" s="11">
        <v>30</v>
      </c>
      <c r="B65" s="61" t="s">
        <v>22</v>
      </c>
      <c r="C65" s="17" t="s">
        <v>226</v>
      </c>
      <c r="D65" s="17" t="s">
        <v>23</v>
      </c>
      <c r="E65" s="17" t="s">
        <v>47</v>
      </c>
      <c r="F65" s="18">
        <f t="shared" si="15"/>
        <v>0</v>
      </c>
      <c r="G65" s="18">
        <f t="shared" si="15"/>
        <v>2800</v>
      </c>
      <c r="H65" s="18">
        <f t="shared" si="15"/>
        <v>2800</v>
      </c>
      <c r="I65" s="76">
        <f t="shared" si="13"/>
        <v>100</v>
      </c>
    </row>
    <row r="66" spans="1:10" ht="21" x14ac:dyDescent="0.25">
      <c r="A66" s="11">
        <v>31</v>
      </c>
      <c r="B66" s="61" t="s">
        <v>24</v>
      </c>
      <c r="C66" s="17" t="s">
        <v>226</v>
      </c>
      <c r="D66" s="17" t="s">
        <v>25</v>
      </c>
      <c r="E66" s="17" t="s">
        <v>47</v>
      </c>
      <c r="F66" s="18">
        <f>F67</f>
        <v>0</v>
      </c>
      <c r="G66" s="18">
        <v>2800</v>
      </c>
      <c r="H66" s="18">
        <v>2800</v>
      </c>
      <c r="I66" s="76">
        <f t="shared" si="13"/>
        <v>100</v>
      </c>
    </row>
    <row r="67" spans="1:10" ht="30.6" x14ac:dyDescent="0.25">
      <c r="A67" s="11">
        <v>32</v>
      </c>
      <c r="B67" s="71" t="s">
        <v>227</v>
      </c>
      <c r="C67" s="17" t="s">
        <v>226</v>
      </c>
      <c r="D67" s="17"/>
      <c r="E67" s="17" t="s">
        <v>47</v>
      </c>
      <c r="F67" s="18">
        <v>0</v>
      </c>
      <c r="G67" s="18">
        <f>G68</f>
        <v>28.3</v>
      </c>
      <c r="H67" s="18">
        <f>H68</f>
        <v>28.3</v>
      </c>
      <c r="I67" s="76">
        <f t="shared" si="13"/>
        <v>100</v>
      </c>
    </row>
    <row r="68" spans="1:10" ht="21" x14ac:dyDescent="0.25">
      <c r="A68" s="11">
        <v>33</v>
      </c>
      <c r="B68" s="61" t="s">
        <v>22</v>
      </c>
      <c r="C68" s="17" t="s">
        <v>226</v>
      </c>
      <c r="D68" s="17" t="s">
        <v>23</v>
      </c>
      <c r="E68" s="17" t="s">
        <v>47</v>
      </c>
      <c r="F68" s="18">
        <v>0</v>
      </c>
      <c r="G68" s="18">
        <f>G69</f>
        <v>28.3</v>
      </c>
      <c r="H68" s="18">
        <f>H69</f>
        <v>28.3</v>
      </c>
      <c r="I68" s="76">
        <f t="shared" si="13"/>
        <v>100</v>
      </c>
    </row>
    <row r="69" spans="1:10" ht="21" x14ac:dyDescent="0.25">
      <c r="A69" s="11">
        <v>34</v>
      </c>
      <c r="B69" s="61" t="s">
        <v>24</v>
      </c>
      <c r="C69" s="17" t="s">
        <v>226</v>
      </c>
      <c r="D69" s="17" t="s">
        <v>25</v>
      </c>
      <c r="E69" s="17" t="s">
        <v>47</v>
      </c>
      <c r="F69" s="18">
        <v>0</v>
      </c>
      <c r="G69" s="18">
        <v>28.3</v>
      </c>
      <c r="H69" s="18">
        <v>28.3</v>
      </c>
      <c r="I69" s="76">
        <f t="shared" si="13"/>
        <v>100</v>
      </c>
    </row>
    <row r="70" spans="1:10" ht="140.4" customHeight="1" x14ac:dyDescent="0.25">
      <c r="A70" s="11">
        <v>35</v>
      </c>
      <c r="B70" s="42" t="s">
        <v>84</v>
      </c>
      <c r="C70" s="17" t="s">
        <v>190</v>
      </c>
      <c r="D70" s="17"/>
      <c r="E70" s="17" t="s">
        <v>47</v>
      </c>
      <c r="F70" s="15">
        <f t="shared" ref="F70:H71" si="16">F71</f>
        <v>100</v>
      </c>
      <c r="G70" s="15">
        <f t="shared" si="16"/>
        <v>97.8</v>
      </c>
      <c r="H70" s="15">
        <f t="shared" si="16"/>
        <v>97.8</v>
      </c>
      <c r="I70" s="76">
        <f t="shared" si="13"/>
        <v>100</v>
      </c>
    </row>
    <row r="71" spans="1:10" ht="21" x14ac:dyDescent="0.25">
      <c r="A71" s="11">
        <v>36</v>
      </c>
      <c r="B71" s="61" t="s">
        <v>22</v>
      </c>
      <c r="C71" s="17" t="s">
        <v>190</v>
      </c>
      <c r="D71" s="17" t="s">
        <v>23</v>
      </c>
      <c r="E71" s="17" t="s">
        <v>47</v>
      </c>
      <c r="F71" s="15">
        <f t="shared" si="16"/>
        <v>100</v>
      </c>
      <c r="G71" s="15">
        <f t="shared" si="16"/>
        <v>97.8</v>
      </c>
      <c r="H71" s="15">
        <f t="shared" si="16"/>
        <v>97.8</v>
      </c>
      <c r="I71" s="76">
        <f t="shared" si="13"/>
        <v>100</v>
      </c>
    </row>
    <row r="72" spans="1:10" ht="21" x14ac:dyDescent="0.25">
      <c r="A72" s="11">
        <v>37</v>
      </c>
      <c r="B72" s="8" t="s">
        <v>24</v>
      </c>
      <c r="C72" s="17" t="s">
        <v>190</v>
      </c>
      <c r="D72" s="17" t="s">
        <v>25</v>
      </c>
      <c r="E72" s="17" t="s">
        <v>47</v>
      </c>
      <c r="F72" s="15">
        <v>100</v>
      </c>
      <c r="G72" s="15">
        <v>97.8</v>
      </c>
      <c r="H72" s="15">
        <v>97.8</v>
      </c>
      <c r="I72" s="76">
        <f t="shared" si="13"/>
        <v>100</v>
      </c>
      <c r="J72" s="32"/>
    </row>
    <row r="73" spans="1:10" ht="105.6" hidden="1" customHeight="1" x14ac:dyDescent="0.25">
      <c r="A73" s="11">
        <v>48</v>
      </c>
      <c r="B73" s="19" t="s">
        <v>121</v>
      </c>
      <c r="C73" s="13" t="s">
        <v>139</v>
      </c>
      <c r="D73" s="41"/>
      <c r="E73" s="17" t="s">
        <v>47</v>
      </c>
      <c r="F73" s="18">
        <f t="shared" ref="F73:H74" si="17">F74</f>
        <v>0</v>
      </c>
      <c r="G73" s="18">
        <f t="shared" si="17"/>
        <v>0</v>
      </c>
      <c r="H73" s="18">
        <f t="shared" si="17"/>
        <v>0</v>
      </c>
      <c r="I73" s="74" t="e">
        <f t="shared" ref="I73:I78" si="18">H73*100/G73</f>
        <v>#DIV/0!</v>
      </c>
    </row>
    <row r="74" spans="1:10" ht="26.4" hidden="1" customHeight="1" x14ac:dyDescent="0.25">
      <c r="A74" s="11">
        <v>49</v>
      </c>
      <c r="B74" s="9" t="s">
        <v>22</v>
      </c>
      <c r="C74" s="13" t="s">
        <v>139</v>
      </c>
      <c r="D74" s="13" t="s">
        <v>23</v>
      </c>
      <c r="E74" s="17" t="s">
        <v>47</v>
      </c>
      <c r="F74" s="18">
        <f t="shared" si="17"/>
        <v>0</v>
      </c>
      <c r="G74" s="18">
        <f t="shared" si="17"/>
        <v>0</v>
      </c>
      <c r="H74" s="18">
        <f t="shared" si="17"/>
        <v>0</v>
      </c>
      <c r="I74" s="74" t="e">
        <f t="shared" si="18"/>
        <v>#DIV/0!</v>
      </c>
    </row>
    <row r="75" spans="1:10" ht="26.4" hidden="1" customHeight="1" x14ac:dyDescent="0.25">
      <c r="A75" s="11">
        <v>50</v>
      </c>
      <c r="B75" s="9" t="s">
        <v>24</v>
      </c>
      <c r="C75" s="13" t="s">
        <v>139</v>
      </c>
      <c r="D75" s="13" t="s">
        <v>25</v>
      </c>
      <c r="E75" s="17" t="s">
        <v>47</v>
      </c>
      <c r="F75" s="18">
        <v>0</v>
      </c>
      <c r="G75" s="18">
        <v>0</v>
      </c>
      <c r="H75" s="18">
        <v>0</v>
      </c>
      <c r="I75" s="74" t="e">
        <f t="shared" si="18"/>
        <v>#DIV/0!</v>
      </c>
    </row>
    <row r="76" spans="1:10" ht="184.8" hidden="1" customHeight="1" x14ac:dyDescent="0.25">
      <c r="A76" s="11">
        <v>51</v>
      </c>
      <c r="B76" s="19" t="s">
        <v>122</v>
      </c>
      <c r="C76" s="13" t="s">
        <v>140</v>
      </c>
      <c r="D76" s="13"/>
      <c r="E76" s="17" t="s">
        <v>47</v>
      </c>
      <c r="F76" s="18">
        <f t="shared" ref="F76:H77" si="19">F77</f>
        <v>0</v>
      </c>
      <c r="G76" s="18">
        <f t="shared" si="19"/>
        <v>0</v>
      </c>
      <c r="H76" s="18">
        <f t="shared" si="19"/>
        <v>0</v>
      </c>
      <c r="I76" s="74" t="e">
        <f t="shared" si="18"/>
        <v>#DIV/0!</v>
      </c>
    </row>
    <row r="77" spans="1:10" ht="37.799999999999997" hidden="1" customHeight="1" x14ac:dyDescent="0.25">
      <c r="A77" s="11">
        <v>52</v>
      </c>
      <c r="B77" s="9" t="s">
        <v>22</v>
      </c>
      <c r="C77" s="13" t="s">
        <v>140</v>
      </c>
      <c r="D77" s="13" t="s">
        <v>23</v>
      </c>
      <c r="E77" s="17" t="s">
        <v>47</v>
      </c>
      <c r="F77" s="18">
        <f t="shared" si="19"/>
        <v>0</v>
      </c>
      <c r="G77" s="18">
        <f t="shared" si="19"/>
        <v>0</v>
      </c>
      <c r="H77" s="18">
        <f t="shared" si="19"/>
        <v>0</v>
      </c>
      <c r="I77" s="74" t="e">
        <f t="shared" si="18"/>
        <v>#DIV/0!</v>
      </c>
    </row>
    <row r="78" spans="1:10" ht="26.4" hidden="1" customHeight="1" x14ac:dyDescent="0.25">
      <c r="A78" s="11">
        <v>53</v>
      </c>
      <c r="B78" s="9" t="s">
        <v>24</v>
      </c>
      <c r="C78" s="13" t="s">
        <v>140</v>
      </c>
      <c r="D78" s="13" t="s">
        <v>25</v>
      </c>
      <c r="E78" s="17" t="s">
        <v>47</v>
      </c>
      <c r="F78" s="18">
        <v>0</v>
      </c>
      <c r="G78" s="18">
        <v>0</v>
      </c>
      <c r="H78" s="18">
        <v>0</v>
      </c>
      <c r="I78" s="74" t="e">
        <f t="shared" si="18"/>
        <v>#DIV/0!</v>
      </c>
    </row>
    <row r="79" spans="1:10" ht="15.6" customHeight="1" x14ac:dyDescent="0.25">
      <c r="A79" s="11">
        <v>38</v>
      </c>
      <c r="B79" s="9" t="s">
        <v>177</v>
      </c>
      <c r="C79" s="13"/>
      <c r="D79" s="13"/>
      <c r="E79" s="17"/>
      <c r="F79" s="18"/>
      <c r="G79" s="18"/>
      <c r="H79" s="18"/>
      <c r="I79" s="74"/>
    </row>
    <row r="80" spans="1:10" ht="41.4" x14ac:dyDescent="0.25">
      <c r="A80" s="11">
        <v>39</v>
      </c>
      <c r="B80" s="48" t="s">
        <v>88</v>
      </c>
      <c r="C80" s="13"/>
      <c r="D80" s="13"/>
      <c r="E80" s="13" t="s">
        <v>68</v>
      </c>
      <c r="F80" s="14">
        <f>F81+F85</f>
        <v>0</v>
      </c>
      <c r="G80" s="14">
        <f>G81+G85</f>
        <v>7461.7</v>
      </c>
      <c r="H80" s="14">
        <f>H81+H85</f>
        <v>7461.7</v>
      </c>
      <c r="I80" s="76">
        <f t="shared" ref="I80:I92" si="20">SUM(H80*100)/G80</f>
        <v>100</v>
      </c>
    </row>
    <row r="81" spans="1:9" ht="21" x14ac:dyDescent="0.25">
      <c r="A81" s="11">
        <v>40</v>
      </c>
      <c r="B81" s="9" t="s">
        <v>89</v>
      </c>
      <c r="C81" s="13" t="s">
        <v>108</v>
      </c>
      <c r="D81" s="13"/>
      <c r="E81" s="13" t="s">
        <v>68</v>
      </c>
      <c r="F81" s="15">
        <f t="shared" ref="F81:H83" si="21">F82</f>
        <v>0</v>
      </c>
      <c r="G81" s="15">
        <f>G82+G89+G92</f>
        <v>7461.7</v>
      </c>
      <c r="H81" s="15">
        <f>H82+H89+H92</f>
        <v>7461.7</v>
      </c>
      <c r="I81" s="76">
        <f t="shared" si="20"/>
        <v>100</v>
      </c>
    </row>
    <row r="82" spans="1:9" ht="64.8" customHeight="1" x14ac:dyDescent="0.25">
      <c r="A82" s="11">
        <v>41</v>
      </c>
      <c r="B82" s="19" t="s">
        <v>123</v>
      </c>
      <c r="C82" s="13" t="s">
        <v>109</v>
      </c>
      <c r="D82" s="13"/>
      <c r="E82" s="13" t="s">
        <v>68</v>
      </c>
      <c r="F82" s="15">
        <f t="shared" si="21"/>
        <v>0</v>
      </c>
      <c r="G82" s="15">
        <f>G83</f>
        <v>340.5</v>
      </c>
      <c r="H82" s="15">
        <f>H83</f>
        <v>340.5</v>
      </c>
      <c r="I82" s="76">
        <f t="shared" si="20"/>
        <v>100</v>
      </c>
    </row>
    <row r="83" spans="1:9" ht="21" x14ac:dyDescent="0.25">
      <c r="A83" s="11">
        <v>42</v>
      </c>
      <c r="B83" s="9" t="s">
        <v>22</v>
      </c>
      <c r="C83" s="13" t="s">
        <v>109</v>
      </c>
      <c r="D83" s="13" t="s">
        <v>23</v>
      </c>
      <c r="E83" s="13" t="s">
        <v>68</v>
      </c>
      <c r="F83" s="15">
        <f t="shared" si="21"/>
        <v>0</v>
      </c>
      <c r="G83" s="15">
        <f t="shared" si="21"/>
        <v>340.5</v>
      </c>
      <c r="H83" s="15">
        <f t="shared" si="21"/>
        <v>340.5</v>
      </c>
      <c r="I83" s="76">
        <f t="shared" si="20"/>
        <v>100</v>
      </c>
    </row>
    <row r="84" spans="1:9" ht="21" x14ac:dyDescent="0.25">
      <c r="A84" s="11">
        <v>43</v>
      </c>
      <c r="B84" s="9" t="s">
        <v>24</v>
      </c>
      <c r="C84" s="13" t="s">
        <v>109</v>
      </c>
      <c r="D84" s="13" t="s">
        <v>25</v>
      </c>
      <c r="E84" s="13" t="s">
        <v>68</v>
      </c>
      <c r="F84" s="15">
        <v>0</v>
      </c>
      <c r="G84" s="15">
        <v>340.5</v>
      </c>
      <c r="H84" s="15">
        <v>340.5</v>
      </c>
      <c r="I84" s="76">
        <f t="shared" si="20"/>
        <v>100</v>
      </c>
    </row>
    <row r="85" spans="1:9" ht="26.4" hidden="1" customHeight="1" x14ac:dyDescent="0.25">
      <c r="A85" s="11">
        <v>59</v>
      </c>
      <c r="B85" s="9" t="s">
        <v>124</v>
      </c>
      <c r="C85" s="13" t="s">
        <v>141</v>
      </c>
      <c r="D85" s="13"/>
      <c r="E85" s="13" t="s">
        <v>68</v>
      </c>
      <c r="F85" s="15">
        <f t="shared" ref="F85:H87" si="22">F86</f>
        <v>0</v>
      </c>
      <c r="G85" s="15">
        <f t="shared" si="22"/>
        <v>0</v>
      </c>
      <c r="H85" s="15">
        <f t="shared" si="22"/>
        <v>0</v>
      </c>
      <c r="I85" s="76" t="e">
        <f t="shared" si="20"/>
        <v>#DIV/0!</v>
      </c>
    </row>
    <row r="86" spans="1:9" ht="105.6" hidden="1" customHeight="1" x14ac:dyDescent="0.25">
      <c r="A86" s="11">
        <v>60</v>
      </c>
      <c r="B86" s="19" t="s">
        <v>125</v>
      </c>
      <c r="C86" s="13" t="s">
        <v>142</v>
      </c>
      <c r="D86" s="13"/>
      <c r="E86" s="13" t="s">
        <v>68</v>
      </c>
      <c r="F86" s="15">
        <f t="shared" si="22"/>
        <v>0</v>
      </c>
      <c r="G86" s="15">
        <f t="shared" si="22"/>
        <v>0</v>
      </c>
      <c r="H86" s="15">
        <f t="shared" si="22"/>
        <v>0</v>
      </c>
      <c r="I86" s="76" t="e">
        <f t="shared" si="20"/>
        <v>#DIV/0!</v>
      </c>
    </row>
    <row r="87" spans="1:9" ht="26.4" hidden="1" customHeight="1" x14ac:dyDescent="0.25">
      <c r="A87" s="11">
        <v>61</v>
      </c>
      <c r="B87" s="9" t="s">
        <v>22</v>
      </c>
      <c r="C87" s="13" t="s">
        <v>142</v>
      </c>
      <c r="D87" s="13" t="s">
        <v>25</v>
      </c>
      <c r="E87" s="13" t="s">
        <v>68</v>
      </c>
      <c r="F87" s="15">
        <f t="shared" si="22"/>
        <v>0</v>
      </c>
      <c r="G87" s="15">
        <f t="shared" si="22"/>
        <v>0</v>
      </c>
      <c r="H87" s="15">
        <f t="shared" si="22"/>
        <v>0</v>
      </c>
      <c r="I87" s="76" t="e">
        <f t="shared" si="20"/>
        <v>#DIV/0!</v>
      </c>
    </row>
    <row r="88" spans="1:9" ht="26.4" hidden="1" customHeight="1" x14ac:dyDescent="0.25">
      <c r="A88" s="11">
        <v>62</v>
      </c>
      <c r="B88" s="9" t="s">
        <v>24</v>
      </c>
      <c r="C88" s="13" t="s">
        <v>142</v>
      </c>
      <c r="D88" s="13" t="s">
        <v>25</v>
      </c>
      <c r="E88" s="13" t="s">
        <v>68</v>
      </c>
      <c r="F88" s="15">
        <v>0</v>
      </c>
      <c r="G88" s="15">
        <v>0</v>
      </c>
      <c r="H88" s="15">
        <v>0</v>
      </c>
      <c r="I88" s="76" t="e">
        <f t="shared" si="20"/>
        <v>#DIV/0!</v>
      </c>
    </row>
    <row r="89" spans="1:9" ht="91.8" customHeight="1" x14ac:dyDescent="0.25">
      <c r="A89" s="11">
        <v>44</v>
      </c>
      <c r="B89" s="62" t="s">
        <v>208</v>
      </c>
      <c r="C89" s="13" t="s">
        <v>210</v>
      </c>
      <c r="D89" s="13"/>
      <c r="E89" s="13" t="s">
        <v>68</v>
      </c>
      <c r="F89" s="15"/>
      <c r="G89" s="70">
        <f>G90</f>
        <v>7049.9</v>
      </c>
      <c r="H89" s="70">
        <f>H90</f>
        <v>7049.9</v>
      </c>
      <c r="I89" s="76">
        <f t="shared" si="20"/>
        <v>100</v>
      </c>
    </row>
    <row r="90" spans="1:9" ht="17.399999999999999" customHeight="1" x14ac:dyDescent="0.25">
      <c r="A90" s="11">
        <v>45</v>
      </c>
      <c r="B90" s="62" t="s">
        <v>150</v>
      </c>
      <c r="C90" s="13" t="s">
        <v>210</v>
      </c>
      <c r="D90" s="13" t="s">
        <v>151</v>
      </c>
      <c r="E90" s="13" t="s">
        <v>68</v>
      </c>
      <c r="F90" s="15"/>
      <c r="G90" s="70">
        <f>G91</f>
        <v>7049.9</v>
      </c>
      <c r="H90" s="70">
        <f>H91</f>
        <v>7049.9</v>
      </c>
      <c r="I90" s="76">
        <f t="shared" si="20"/>
        <v>100</v>
      </c>
    </row>
    <row r="91" spans="1:9" ht="18.600000000000001" customHeight="1" x14ac:dyDescent="0.25">
      <c r="A91" s="11">
        <v>46</v>
      </c>
      <c r="B91" s="62" t="s">
        <v>152</v>
      </c>
      <c r="C91" s="13" t="s">
        <v>210</v>
      </c>
      <c r="D91" s="13" t="s">
        <v>133</v>
      </c>
      <c r="E91" s="13" t="s">
        <v>68</v>
      </c>
      <c r="F91" s="15"/>
      <c r="G91" s="70">
        <v>7049.9</v>
      </c>
      <c r="H91" s="15">
        <v>7049.9</v>
      </c>
      <c r="I91" s="76">
        <f t="shared" si="20"/>
        <v>100</v>
      </c>
    </row>
    <row r="92" spans="1:9" ht="158.4" customHeight="1" x14ac:dyDescent="0.25">
      <c r="A92" s="11">
        <v>47</v>
      </c>
      <c r="B92" s="62" t="s">
        <v>209</v>
      </c>
      <c r="C92" s="13" t="s">
        <v>210</v>
      </c>
      <c r="D92" s="13" t="s">
        <v>133</v>
      </c>
      <c r="E92" s="13" t="s">
        <v>68</v>
      </c>
      <c r="F92" s="15"/>
      <c r="G92" s="70">
        <v>71.3</v>
      </c>
      <c r="H92" s="15">
        <v>71.3</v>
      </c>
      <c r="I92" s="76">
        <f t="shared" si="20"/>
        <v>100</v>
      </c>
    </row>
    <row r="93" spans="1:9" ht="18.600000000000001" customHeight="1" x14ac:dyDescent="0.25">
      <c r="A93" s="11">
        <v>48</v>
      </c>
      <c r="B93" s="9" t="s">
        <v>9</v>
      </c>
      <c r="C93" s="13"/>
      <c r="D93" s="13"/>
      <c r="E93" s="13"/>
      <c r="F93" s="15"/>
      <c r="G93" s="15"/>
      <c r="H93" s="15"/>
      <c r="I93" s="74"/>
    </row>
    <row r="94" spans="1:9" ht="21" x14ac:dyDescent="0.25">
      <c r="A94" s="11">
        <v>49</v>
      </c>
      <c r="B94" s="48" t="s">
        <v>77</v>
      </c>
      <c r="C94" s="13" t="s">
        <v>110</v>
      </c>
      <c r="D94" s="13"/>
      <c r="E94" s="13"/>
      <c r="F94" s="14">
        <f>F95+F107+F111+F115+F119</f>
        <v>4968.5</v>
      </c>
      <c r="G94" s="14">
        <f t="shared" ref="G94:H94" si="23">G95+G107+G111+G115+G119</f>
        <v>10764.199999999997</v>
      </c>
      <c r="H94" s="14">
        <f t="shared" si="23"/>
        <v>10438.799999999999</v>
      </c>
      <c r="I94" s="76">
        <f t="shared" ref="I94:I157" si="24">SUM(H94*100)/G94</f>
        <v>96.977016406235506</v>
      </c>
    </row>
    <row r="95" spans="1:9" ht="31.8" customHeight="1" x14ac:dyDescent="0.25">
      <c r="A95" s="11">
        <v>50</v>
      </c>
      <c r="B95" s="43" t="s">
        <v>71</v>
      </c>
      <c r="C95" s="13" t="s">
        <v>111</v>
      </c>
      <c r="D95" s="13" t="s">
        <v>36</v>
      </c>
      <c r="E95" s="13"/>
      <c r="F95" s="15">
        <f t="shared" ref="F95:H97" si="25">F96</f>
        <v>2035.7</v>
      </c>
      <c r="G95" s="15">
        <f t="shared" si="25"/>
        <v>1966.6</v>
      </c>
      <c r="H95" s="15">
        <f t="shared" si="25"/>
        <v>1643.5</v>
      </c>
      <c r="I95" s="76">
        <f t="shared" si="24"/>
        <v>83.570629512864841</v>
      </c>
    </row>
    <row r="96" spans="1:9" ht="117" customHeight="1" x14ac:dyDescent="0.25">
      <c r="A96" s="11">
        <v>51</v>
      </c>
      <c r="B96" s="43" t="s">
        <v>78</v>
      </c>
      <c r="C96" s="13" t="s">
        <v>112</v>
      </c>
      <c r="D96" s="13"/>
      <c r="E96" s="13"/>
      <c r="F96" s="15">
        <f>F97</f>
        <v>2035.7</v>
      </c>
      <c r="G96" s="15">
        <f t="shared" si="25"/>
        <v>1966.6</v>
      </c>
      <c r="H96" s="15">
        <f t="shared" si="25"/>
        <v>1643.5</v>
      </c>
      <c r="I96" s="76">
        <f t="shared" si="24"/>
        <v>83.570629512864841</v>
      </c>
    </row>
    <row r="97" spans="1:9" ht="21" x14ac:dyDescent="0.25">
      <c r="A97" s="11">
        <v>52</v>
      </c>
      <c r="B97" s="9" t="s">
        <v>22</v>
      </c>
      <c r="C97" s="13" t="s">
        <v>112</v>
      </c>
      <c r="D97" s="13" t="s">
        <v>23</v>
      </c>
      <c r="E97" s="13" t="s">
        <v>8</v>
      </c>
      <c r="F97" s="15">
        <f t="shared" si="25"/>
        <v>2035.7</v>
      </c>
      <c r="G97" s="15">
        <f t="shared" si="25"/>
        <v>1966.6</v>
      </c>
      <c r="H97" s="15">
        <f t="shared" si="25"/>
        <v>1643.5</v>
      </c>
      <c r="I97" s="76">
        <f t="shared" si="24"/>
        <v>83.570629512864841</v>
      </c>
    </row>
    <row r="98" spans="1:9" ht="22.8" customHeight="1" x14ac:dyDescent="0.25">
      <c r="A98" s="11">
        <v>53</v>
      </c>
      <c r="B98" s="9" t="s">
        <v>24</v>
      </c>
      <c r="C98" s="13" t="s">
        <v>112</v>
      </c>
      <c r="D98" s="13" t="s">
        <v>25</v>
      </c>
      <c r="E98" s="13" t="s">
        <v>8</v>
      </c>
      <c r="F98" s="15">
        <v>2035.7</v>
      </c>
      <c r="G98" s="15">
        <v>1966.6</v>
      </c>
      <c r="H98" s="15">
        <v>1643.5</v>
      </c>
      <c r="I98" s="76">
        <f t="shared" si="24"/>
        <v>83.570629512864841</v>
      </c>
    </row>
    <row r="99" spans="1:9" ht="171.6" hidden="1" customHeight="1" x14ac:dyDescent="0.25">
      <c r="A99" s="11">
        <v>70</v>
      </c>
      <c r="B99" s="16" t="s">
        <v>127</v>
      </c>
      <c r="C99" s="13" t="s">
        <v>143</v>
      </c>
      <c r="D99" s="13"/>
      <c r="E99" s="13"/>
      <c r="F99" s="15">
        <f>F100+F102</f>
        <v>0</v>
      </c>
      <c r="G99" s="15">
        <f>G100+G102</f>
        <v>0</v>
      </c>
      <c r="H99" s="15">
        <f>H100+H102</f>
        <v>0</v>
      </c>
      <c r="I99" s="76" t="e">
        <f t="shared" si="24"/>
        <v>#DIV/0!</v>
      </c>
    </row>
    <row r="100" spans="1:9" ht="52.8" hidden="1" customHeight="1" x14ac:dyDescent="0.25">
      <c r="A100" s="11">
        <v>81</v>
      </c>
      <c r="B100" s="9" t="s">
        <v>128</v>
      </c>
      <c r="C100" s="13" t="s">
        <v>143</v>
      </c>
      <c r="D100" s="13" t="s">
        <v>19</v>
      </c>
      <c r="E100" s="13" t="s">
        <v>8</v>
      </c>
      <c r="F100" s="15">
        <f>F101</f>
        <v>0</v>
      </c>
      <c r="G100" s="15">
        <f>G101</f>
        <v>0</v>
      </c>
      <c r="H100" s="15">
        <f>H101</f>
        <v>0</v>
      </c>
      <c r="I100" s="76" t="e">
        <f t="shared" si="24"/>
        <v>#DIV/0!</v>
      </c>
    </row>
    <row r="101" spans="1:9" ht="25.8" hidden="1" customHeight="1" x14ac:dyDescent="0.25">
      <c r="A101" s="11">
        <v>72</v>
      </c>
      <c r="B101" s="16" t="s">
        <v>61</v>
      </c>
      <c r="C101" s="13" t="s">
        <v>143</v>
      </c>
      <c r="D101" s="13" t="s">
        <v>27</v>
      </c>
      <c r="E101" s="13" t="s">
        <v>8</v>
      </c>
      <c r="F101" s="15">
        <v>0</v>
      </c>
      <c r="G101" s="15">
        <v>0</v>
      </c>
      <c r="H101" s="15">
        <v>0</v>
      </c>
      <c r="I101" s="76" t="e">
        <f t="shared" si="24"/>
        <v>#DIV/0!</v>
      </c>
    </row>
    <row r="102" spans="1:9" ht="26.4" hidden="1" customHeight="1" x14ac:dyDescent="0.25">
      <c r="A102" s="11">
        <v>73</v>
      </c>
      <c r="B102" s="8" t="s">
        <v>22</v>
      </c>
      <c r="C102" s="13" t="s">
        <v>143</v>
      </c>
      <c r="D102" s="13" t="s">
        <v>23</v>
      </c>
      <c r="E102" s="13" t="s">
        <v>8</v>
      </c>
      <c r="F102" s="15">
        <f>F103</f>
        <v>0</v>
      </c>
      <c r="G102" s="15">
        <f>G103</f>
        <v>0</v>
      </c>
      <c r="H102" s="15">
        <f>H103</f>
        <v>0</v>
      </c>
      <c r="I102" s="76" t="e">
        <f t="shared" si="24"/>
        <v>#DIV/0!</v>
      </c>
    </row>
    <row r="103" spans="1:9" ht="26.4" hidden="1" customHeight="1" x14ac:dyDescent="0.25">
      <c r="A103" s="11">
        <v>74</v>
      </c>
      <c r="B103" s="8" t="s">
        <v>24</v>
      </c>
      <c r="C103" s="13" t="s">
        <v>143</v>
      </c>
      <c r="D103" s="13" t="s">
        <v>25</v>
      </c>
      <c r="E103" s="13" t="s">
        <v>8</v>
      </c>
      <c r="F103" s="15">
        <v>0</v>
      </c>
      <c r="G103" s="15">
        <v>0</v>
      </c>
      <c r="H103" s="15">
        <v>0</v>
      </c>
      <c r="I103" s="76" t="e">
        <f t="shared" si="24"/>
        <v>#DIV/0!</v>
      </c>
    </row>
    <row r="104" spans="1:9" ht="13.2" hidden="1" customHeight="1" x14ac:dyDescent="0.25">
      <c r="A104" s="11">
        <v>75</v>
      </c>
      <c r="B104" s="9" t="s">
        <v>129</v>
      </c>
      <c r="C104" s="13" t="s">
        <v>144</v>
      </c>
      <c r="D104" s="13"/>
      <c r="E104" s="13"/>
      <c r="F104" s="15" t="e">
        <f t="shared" ref="F104:H105" si="26">F105</f>
        <v>#REF!</v>
      </c>
      <c r="G104" s="15" t="e">
        <f t="shared" si="26"/>
        <v>#REF!</v>
      </c>
      <c r="H104" s="15" t="e">
        <f t="shared" si="26"/>
        <v>#REF!</v>
      </c>
      <c r="I104" s="76" t="e">
        <f t="shared" si="24"/>
        <v>#REF!</v>
      </c>
    </row>
    <row r="105" spans="1:9" ht="52.8" hidden="1" customHeight="1" x14ac:dyDescent="0.25">
      <c r="A105" s="11">
        <v>76</v>
      </c>
      <c r="B105" s="16" t="s">
        <v>130</v>
      </c>
      <c r="C105" s="13" t="s">
        <v>145</v>
      </c>
      <c r="D105" s="13"/>
      <c r="E105" s="13"/>
      <c r="F105" s="15" t="e">
        <f t="shared" si="26"/>
        <v>#REF!</v>
      </c>
      <c r="G105" s="15" t="e">
        <f t="shared" si="26"/>
        <v>#REF!</v>
      </c>
      <c r="H105" s="15" t="e">
        <f t="shared" si="26"/>
        <v>#REF!</v>
      </c>
      <c r="I105" s="76" t="e">
        <f t="shared" si="24"/>
        <v>#REF!</v>
      </c>
    </row>
    <row r="106" spans="1:9" ht="26.4" hidden="1" customHeight="1" x14ac:dyDescent="0.25">
      <c r="A106" s="11">
        <v>77</v>
      </c>
      <c r="B106" s="9" t="s">
        <v>22</v>
      </c>
      <c r="C106" s="13" t="s">
        <v>145</v>
      </c>
      <c r="D106" s="13" t="s">
        <v>23</v>
      </c>
      <c r="E106" s="13" t="s">
        <v>8</v>
      </c>
      <c r="F106" s="15" t="e">
        <f>#REF!</f>
        <v>#REF!</v>
      </c>
      <c r="G106" s="15" t="e">
        <f>#REF!</f>
        <v>#REF!</v>
      </c>
      <c r="H106" s="15" t="e">
        <f>#REF!</f>
        <v>#REF!</v>
      </c>
      <c r="I106" s="76" t="e">
        <f t="shared" si="24"/>
        <v>#REF!</v>
      </c>
    </row>
    <row r="107" spans="1:9" ht="28.8" customHeight="1" x14ac:dyDescent="0.25">
      <c r="A107" s="11">
        <v>54</v>
      </c>
      <c r="B107" s="9" t="s">
        <v>126</v>
      </c>
      <c r="C107" s="13" t="s">
        <v>178</v>
      </c>
      <c r="D107" s="13"/>
      <c r="E107" s="13"/>
      <c r="F107" s="15">
        <f t="shared" ref="F107:H109" si="27">F108</f>
        <v>106</v>
      </c>
      <c r="G107" s="15">
        <f t="shared" si="27"/>
        <v>68</v>
      </c>
      <c r="H107" s="15">
        <f t="shared" si="27"/>
        <v>68</v>
      </c>
      <c r="I107" s="76">
        <f t="shared" si="24"/>
        <v>100</v>
      </c>
    </row>
    <row r="108" spans="1:9" ht="102" customHeight="1" x14ac:dyDescent="0.25">
      <c r="A108" s="11">
        <v>55</v>
      </c>
      <c r="B108" s="16" t="s">
        <v>127</v>
      </c>
      <c r="C108" s="13" t="s">
        <v>143</v>
      </c>
      <c r="D108" s="13"/>
      <c r="E108" s="13" t="s">
        <v>8</v>
      </c>
      <c r="F108" s="15">
        <f t="shared" si="27"/>
        <v>106</v>
      </c>
      <c r="G108" s="15">
        <f t="shared" si="27"/>
        <v>68</v>
      </c>
      <c r="H108" s="15">
        <f t="shared" si="27"/>
        <v>68</v>
      </c>
      <c r="I108" s="76">
        <f t="shared" si="24"/>
        <v>100</v>
      </c>
    </row>
    <row r="109" spans="1:9" ht="21" x14ac:dyDescent="0.25">
      <c r="A109" s="11">
        <v>56</v>
      </c>
      <c r="B109" s="8" t="s">
        <v>22</v>
      </c>
      <c r="C109" s="13" t="s">
        <v>143</v>
      </c>
      <c r="D109" s="13" t="s">
        <v>23</v>
      </c>
      <c r="E109" s="13" t="s">
        <v>8</v>
      </c>
      <c r="F109" s="15">
        <f t="shared" si="27"/>
        <v>106</v>
      </c>
      <c r="G109" s="15">
        <f t="shared" si="27"/>
        <v>68</v>
      </c>
      <c r="H109" s="15">
        <f t="shared" si="27"/>
        <v>68</v>
      </c>
      <c r="I109" s="76">
        <f t="shared" si="24"/>
        <v>100</v>
      </c>
    </row>
    <row r="110" spans="1:9" ht="21" x14ac:dyDescent="0.25">
      <c r="A110" s="11">
        <v>57</v>
      </c>
      <c r="B110" s="8" t="s">
        <v>24</v>
      </c>
      <c r="C110" s="13" t="s">
        <v>143</v>
      </c>
      <c r="D110" s="13" t="s">
        <v>25</v>
      </c>
      <c r="E110" s="13" t="s">
        <v>8</v>
      </c>
      <c r="F110" s="15">
        <v>106</v>
      </c>
      <c r="G110" s="15">
        <v>68</v>
      </c>
      <c r="H110" s="15">
        <v>68</v>
      </c>
      <c r="I110" s="76">
        <f t="shared" si="24"/>
        <v>100</v>
      </c>
    </row>
    <row r="111" spans="1:9" x14ac:dyDescent="0.25">
      <c r="A111" s="11">
        <v>58</v>
      </c>
      <c r="B111" s="8" t="s">
        <v>166</v>
      </c>
      <c r="C111" s="17" t="s">
        <v>144</v>
      </c>
      <c r="D111" s="17"/>
      <c r="E111" s="17" t="s">
        <v>8</v>
      </c>
      <c r="F111" s="18">
        <f t="shared" ref="F111:H113" si="28">F112</f>
        <v>50</v>
      </c>
      <c r="G111" s="18">
        <f t="shared" si="28"/>
        <v>50.5</v>
      </c>
      <c r="H111" s="18">
        <f t="shared" si="28"/>
        <v>50.5</v>
      </c>
      <c r="I111" s="76">
        <f t="shared" si="24"/>
        <v>100</v>
      </c>
    </row>
    <row r="112" spans="1:9" ht="34.200000000000003" customHeight="1" x14ac:dyDescent="0.25">
      <c r="A112" s="11">
        <v>59</v>
      </c>
      <c r="B112" s="8" t="s">
        <v>167</v>
      </c>
      <c r="C112" s="17" t="s">
        <v>145</v>
      </c>
      <c r="D112" s="17"/>
      <c r="E112" s="17" t="s">
        <v>8</v>
      </c>
      <c r="F112" s="18">
        <f t="shared" si="28"/>
        <v>50</v>
      </c>
      <c r="G112" s="18">
        <f t="shared" si="28"/>
        <v>50.5</v>
      </c>
      <c r="H112" s="18">
        <f t="shared" si="28"/>
        <v>50.5</v>
      </c>
      <c r="I112" s="76">
        <f t="shared" si="24"/>
        <v>100</v>
      </c>
    </row>
    <row r="113" spans="1:9" ht="21" x14ac:dyDescent="0.25">
      <c r="A113" s="11">
        <v>60</v>
      </c>
      <c r="B113" s="8" t="s">
        <v>22</v>
      </c>
      <c r="C113" s="17" t="s">
        <v>145</v>
      </c>
      <c r="D113" s="17" t="s">
        <v>23</v>
      </c>
      <c r="E113" s="17" t="s">
        <v>8</v>
      </c>
      <c r="F113" s="18">
        <f t="shared" si="28"/>
        <v>50</v>
      </c>
      <c r="G113" s="18">
        <f t="shared" si="28"/>
        <v>50.5</v>
      </c>
      <c r="H113" s="18">
        <f t="shared" si="28"/>
        <v>50.5</v>
      </c>
      <c r="I113" s="76">
        <f t="shared" si="24"/>
        <v>100</v>
      </c>
    </row>
    <row r="114" spans="1:9" ht="21" x14ac:dyDescent="0.25">
      <c r="A114" s="11">
        <v>61</v>
      </c>
      <c r="B114" s="8" t="s">
        <v>24</v>
      </c>
      <c r="C114" s="17" t="s">
        <v>145</v>
      </c>
      <c r="D114" s="17" t="s">
        <v>25</v>
      </c>
      <c r="E114" s="17" t="s">
        <v>8</v>
      </c>
      <c r="F114" s="18">
        <v>50</v>
      </c>
      <c r="G114" s="18">
        <v>50.5</v>
      </c>
      <c r="H114" s="18">
        <v>50.5</v>
      </c>
      <c r="I114" s="76">
        <f t="shared" si="24"/>
        <v>100</v>
      </c>
    </row>
    <row r="115" spans="1:9" ht="27" customHeight="1" x14ac:dyDescent="0.25">
      <c r="A115" s="11">
        <v>62</v>
      </c>
      <c r="B115" s="43" t="s">
        <v>72</v>
      </c>
      <c r="C115" s="13" t="s">
        <v>113</v>
      </c>
      <c r="D115" s="13"/>
      <c r="E115" s="13"/>
      <c r="F115" s="18">
        <f t="shared" ref="F115:H115" si="29">F116</f>
        <v>126</v>
      </c>
      <c r="G115" s="18">
        <f t="shared" si="29"/>
        <v>121.6</v>
      </c>
      <c r="H115" s="18">
        <f t="shared" si="29"/>
        <v>121.6</v>
      </c>
      <c r="I115" s="76">
        <f t="shared" si="24"/>
        <v>100</v>
      </c>
    </row>
    <row r="116" spans="1:9" ht="94.2" customHeight="1" x14ac:dyDescent="0.25">
      <c r="A116" s="11">
        <v>63</v>
      </c>
      <c r="B116" s="44" t="s">
        <v>2</v>
      </c>
      <c r="C116" s="13" t="s">
        <v>114</v>
      </c>
      <c r="D116" s="13" t="s">
        <v>36</v>
      </c>
      <c r="E116" s="45"/>
      <c r="F116" s="15">
        <f t="shared" ref="F116:H117" si="30">F117</f>
        <v>126</v>
      </c>
      <c r="G116" s="15">
        <f t="shared" si="30"/>
        <v>121.6</v>
      </c>
      <c r="H116" s="15">
        <f t="shared" si="30"/>
        <v>121.6</v>
      </c>
      <c r="I116" s="76">
        <f t="shared" si="24"/>
        <v>100</v>
      </c>
    </row>
    <row r="117" spans="1:9" ht="25.2" customHeight="1" x14ac:dyDescent="0.25">
      <c r="A117" s="11">
        <v>64</v>
      </c>
      <c r="B117" s="9" t="s">
        <v>22</v>
      </c>
      <c r="C117" s="13" t="s">
        <v>114</v>
      </c>
      <c r="D117" s="13" t="s">
        <v>23</v>
      </c>
      <c r="E117" s="13" t="s">
        <v>8</v>
      </c>
      <c r="F117" s="15">
        <f t="shared" si="30"/>
        <v>126</v>
      </c>
      <c r="G117" s="15">
        <f t="shared" si="30"/>
        <v>121.6</v>
      </c>
      <c r="H117" s="15">
        <f t="shared" si="30"/>
        <v>121.6</v>
      </c>
      <c r="I117" s="76">
        <f t="shared" si="24"/>
        <v>100</v>
      </c>
    </row>
    <row r="118" spans="1:9" ht="21" x14ac:dyDescent="0.25">
      <c r="A118" s="11">
        <v>65</v>
      </c>
      <c r="B118" s="9" t="s">
        <v>24</v>
      </c>
      <c r="C118" s="13" t="s">
        <v>114</v>
      </c>
      <c r="D118" s="13" t="s">
        <v>25</v>
      </c>
      <c r="E118" s="13" t="s">
        <v>8</v>
      </c>
      <c r="F118" s="15">
        <v>126</v>
      </c>
      <c r="G118" s="15">
        <v>121.6</v>
      </c>
      <c r="H118" s="15">
        <v>121.6</v>
      </c>
      <c r="I118" s="76">
        <f t="shared" si="24"/>
        <v>100</v>
      </c>
    </row>
    <row r="119" spans="1:9" ht="21" x14ac:dyDescent="0.25">
      <c r="A119" s="11">
        <v>66</v>
      </c>
      <c r="B119" s="8" t="s">
        <v>65</v>
      </c>
      <c r="C119" s="13" t="s">
        <v>115</v>
      </c>
      <c r="D119" s="13"/>
      <c r="E119" s="13"/>
      <c r="F119" s="15">
        <f>F125+F133</f>
        <v>2650.8</v>
      </c>
      <c r="G119" s="15">
        <f>G125+G122+G139+G142+G145+G132+G133+G148+G136+G151+G154+G157+G160</f>
        <v>8557.4999999999982</v>
      </c>
      <c r="H119" s="15">
        <f>H125+H122+H139+H142+H145+H132+H133+H148+H136+H151+H154+H157+H160</f>
        <v>8555.1999999999989</v>
      </c>
      <c r="I119" s="76">
        <f t="shared" si="24"/>
        <v>99.973122991527902</v>
      </c>
    </row>
    <row r="120" spans="1:9" ht="26.4" hidden="1" customHeight="1" x14ac:dyDescent="0.25">
      <c r="A120" s="11">
        <v>85</v>
      </c>
      <c r="B120" s="8" t="s">
        <v>22</v>
      </c>
      <c r="C120" s="13" t="s">
        <v>146</v>
      </c>
      <c r="D120" s="13" t="s">
        <v>23</v>
      </c>
      <c r="E120" s="13" t="s">
        <v>8</v>
      </c>
      <c r="F120" s="15">
        <f t="shared" ref="F120:H120" si="31">F121</f>
        <v>0</v>
      </c>
      <c r="G120" s="15">
        <f t="shared" si="31"/>
        <v>0</v>
      </c>
      <c r="H120" s="15">
        <f t="shared" si="31"/>
        <v>0</v>
      </c>
      <c r="I120" s="76" t="e">
        <f t="shared" si="24"/>
        <v>#DIV/0!</v>
      </c>
    </row>
    <row r="121" spans="1:9" ht="1.2" hidden="1" customHeight="1" x14ac:dyDescent="0.25">
      <c r="A121" s="11">
        <f t="shared" ref="A121" si="32">A120+1</f>
        <v>86</v>
      </c>
      <c r="B121" s="8" t="s">
        <v>24</v>
      </c>
      <c r="C121" s="13" t="s">
        <v>146</v>
      </c>
      <c r="D121" s="13" t="s">
        <v>25</v>
      </c>
      <c r="E121" s="13" t="s">
        <v>8</v>
      </c>
      <c r="F121" s="15">
        <v>0</v>
      </c>
      <c r="G121" s="15">
        <v>0</v>
      </c>
      <c r="H121" s="15">
        <v>0</v>
      </c>
      <c r="I121" s="76" t="e">
        <f t="shared" si="24"/>
        <v>#DIV/0!</v>
      </c>
    </row>
    <row r="122" spans="1:9" ht="105.6" hidden="1" customHeight="1" x14ac:dyDescent="0.25">
      <c r="A122" s="11">
        <v>87</v>
      </c>
      <c r="B122" s="44" t="s">
        <v>131</v>
      </c>
      <c r="C122" s="13" t="s">
        <v>147</v>
      </c>
      <c r="D122" s="13"/>
      <c r="E122" s="13" t="s">
        <v>8</v>
      </c>
      <c r="F122" s="18">
        <f t="shared" ref="F122:H123" si="33">F123</f>
        <v>0</v>
      </c>
      <c r="G122" s="18">
        <f t="shared" si="33"/>
        <v>0</v>
      </c>
      <c r="H122" s="18">
        <f t="shared" si="33"/>
        <v>0</v>
      </c>
      <c r="I122" s="76" t="e">
        <f t="shared" si="24"/>
        <v>#DIV/0!</v>
      </c>
    </row>
    <row r="123" spans="1:9" ht="26.4" hidden="1" customHeight="1" x14ac:dyDescent="0.25">
      <c r="A123" s="11">
        <v>88</v>
      </c>
      <c r="B123" s="8" t="s">
        <v>22</v>
      </c>
      <c r="C123" s="13" t="s">
        <v>147</v>
      </c>
      <c r="D123" s="13" t="s">
        <v>23</v>
      </c>
      <c r="E123" s="13" t="s">
        <v>8</v>
      </c>
      <c r="F123" s="18">
        <f t="shared" si="33"/>
        <v>0</v>
      </c>
      <c r="G123" s="18">
        <f t="shared" si="33"/>
        <v>0</v>
      </c>
      <c r="H123" s="18">
        <f t="shared" si="33"/>
        <v>0</v>
      </c>
      <c r="I123" s="76" t="e">
        <f t="shared" si="24"/>
        <v>#DIV/0!</v>
      </c>
    </row>
    <row r="124" spans="1:9" ht="39" hidden="1" customHeight="1" x14ac:dyDescent="0.25">
      <c r="A124" s="11">
        <v>89</v>
      </c>
      <c r="B124" s="8" t="s">
        <v>24</v>
      </c>
      <c r="C124" s="13" t="s">
        <v>147</v>
      </c>
      <c r="D124" s="13" t="s">
        <v>25</v>
      </c>
      <c r="E124" s="13" t="s">
        <v>8</v>
      </c>
      <c r="F124" s="18">
        <v>0</v>
      </c>
      <c r="G124" s="18">
        <v>0</v>
      </c>
      <c r="H124" s="18">
        <v>0</v>
      </c>
      <c r="I124" s="76" t="e">
        <f t="shared" si="24"/>
        <v>#DIV/0!</v>
      </c>
    </row>
    <row r="125" spans="1:9" ht="61.8" x14ac:dyDescent="0.25">
      <c r="A125" s="11">
        <v>67</v>
      </c>
      <c r="B125" s="44" t="s">
        <v>87</v>
      </c>
      <c r="C125" s="13" t="s">
        <v>116</v>
      </c>
      <c r="D125" s="13"/>
      <c r="E125" s="13" t="s">
        <v>8</v>
      </c>
      <c r="F125" s="18">
        <f>F128+F126</f>
        <v>2385</v>
      </c>
      <c r="G125" s="18">
        <f t="shared" ref="G125:H125" si="34">G128+G126</f>
        <v>3275.2999999999997</v>
      </c>
      <c r="H125" s="18">
        <f t="shared" si="34"/>
        <v>3275.2999999999997</v>
      </c>
      <c r="I125" s="76">
        <f t="shared" si="24"/>
        <v>100.00000000000001</v>
      </c>
    </row>
    <row r="126" spans="1:9" ht="36" customHeight="1" x14ac:dyDescent="0.25">
      <c r="A126" s="11">
        <v>68</v>
      </c>
      <c r="B126" s="64" t="s">
        <v>211</v>
      </c>
      <c r="C126" s="17" t="s">
        <v>116</v>
      </c>
      <c r="D126" s="63" t="s">
        <v>19</v>
      </c>
      <c r="E126" s="63" t="s">
        <v>8</v>
      </c>
      <c r="F126" s="18">
        <f>F127</f>
        <v>1928.7</v>
      </c>
      <c r="G126" s="18">
        <f>G127</f>
        <v>2162.1999999999998</v>
      </c>
      <c r="H126" s="18">
        <f>H127</f>
        <v>2162.1999999999998</v>
      </c>
      <c r="I126" s="76">
        <f t="shared" si="24"/>
        <v>100</v>
      </c>
    </row>
    <row r="127" spans="1:9" ht="16.8" customHeight="1" x14ac:dyDescent="0.25">
      <c r="A127" s="11">
        <v>69</v>
      </c>
      <c r="B127" s="64" t="s">
        <v>212</v>
      </c>
      <c r="C127" s="17" t="s">
        <v>116</v>
      </c>
      <c r="D127" s="63" t="s">
        <v>27</v>
      </c>
      <c r="E127" s="63" t="s">
        <v>8</v>
      </c>
      <c r="F127" s="18">
        <v>1928.7</v>
      </c>
      <c r="G127" s="18">
        <v>2162.1999999999998</v>
      </c>
      <c r="H127" s="18">
        <v>2162.1999999999998</v>
      </c>
      <c r="I127" s="76">
        <f t="shared" si="24"/>
        <v>100</v>
      </c>
    </row>
    <row r="128" spans="1:9" ht="21" x14ac:dyDescent="0.25">
      <c r="A128" s="11">
        <v>70</v>
      </c>
      <c r="B128" s="8" t="s">
        <v>22</v>
      </c>
      <c r="C128" s="13" t="s">
        <v>116</v>
      </c>
      <c r="D128" s="13" t="s">
        <v>23</v>
      </c>
      <c r="E128" s="13" t="s">
        <v>8</v>
      </c>
      <c r="F128" s="18">
        <f>F129</f>
        <v>456.3</v>
      </c>
      <c r="G128" s="18">
        <f>G129</f>
        <v>1113.0999999999999</v>
      </c>
      <c r="H128" s="18">
        <f>H129</f>
        <v>1113.0999999999999</v>
      </c>
      <c r="I128" s="76">
        <f t="shared" si="24"/>
        <v>100</v>
      </c>
    </row>
    <row r="129" spans="1:9" ht="21" x14ac:dyDescent="0.25">
      <c r="A129" s="11">
        <v>71</v>
      </c>
      <c r="B129" s="8" t="s">
        <v>24</v>
      </c>
      <c r="C129" s="13" t="s">
        <v>116</v>
      </c>
      <c r="D129" s="13" t="s">
        <v>25</v>
      </c>
      <c r="E129" s="13" t="s">
        <v>8</v>
      </c>
      <c r="F129" s="18">
        <v>456.3</v>
      </c>
      <c r="G129" s="18">
        <v>1113.0999999999999</v>
      </c>
      <c r="H129" s="18">
        <v>1113.0999999999999</v>
      </c>
      <c r="I129" s="76">
        <f t="shared" si="24"/>
        <v>100</v>
      </c>
    </row>
    <row r="130" spans="1:9" ht="26.4" hidden="1" customHeight="1" x14ac:dyDescent="0.25">
      <c r="A130" s="11">
        <v>59</v>
      </c>
      <c r="B130" s="8" t="s">
        <v>22</v>
      </c>
      <c r="C130" s="13" t="s">
        <v>117</v>
      </c>
      <c r="D130" s="13" t="s">
        <v>23</v>
      </c>
      <c r="E130" s="13" t="s">
        <v>8</v>
      </c>
      <c r="F130" s="18">
        <f t="shared" ref="F130:H130" si="35">F131</f>
        <v>0</v>
      </c>
      <c r="G130" s="18">
        <f t="shared" si="35"/>
        <v>0</v>
      </c>
      <c r="H130" s="18">
        <f t="shared" si="35"/>
        <v>0</v>
      </c>
      <c r="I130" s="76" t="e">
        <f t="shared" si="24"/>
        <v>#DIV/0!</v>
      </c>
    </row>
    <row r="131" spans="1:9" ht="26.4" hidden="1" customHeight="1" x14ac:dyDescent="0.25">
      <c r="A131" s="11">
        <v>60</v>
      </c>
      <c r="B131" s="8" t="s">
        <v>24</v>
      </c>
      <c r="C131" s="13" t="s">
        <v>117</v>
      </c>
      <c r="D131" s="13" t="s">
        <v>25</v>
      </c>
      <c r="E131" s="13" t="s">
        <v>8</v>
      </c>
      <c r="F131" s="18">
        <v>0</v>
      </c>
      <c r="G131" s="18">
        <v>0</v>
      </c>
      <c r="H131" s="18">
        <v>0</v>
      </c>
      <c r="I131" s="76" t="e">
        <f t="shared" si="24"/>
        <v>#DIV/0!</v>
      </c>
    </row>
    <row r="132" spans="1:9" ht="18.600000000000001" customHeight="1" x14ac:dyDescent="0.25">
      <c r="A132" s="11">
        <v>72</v>
      </c>
      <c r="B132" s="61" t="s">
        <v>216</v>
      </c>
      <c r="C132" s="13" t="s">
        <v>116</v>
      </c>
      <c r="D132" s="63" t="s">
        <v>171</v>
      </c>
      <c r="E132" s="63" t="s">
        <v>8</v>
      </c>
      <c r="F132" s="18"/>
      <c r="G132" s="55">
        <v>1.5</v>
      </c>
      <c r="H132" s="55">
        <v>1.5</v>
      </c>
      <c r="I132" s="76">
        <f t="shared" si="24"/>
        <v>100</v>
      </c>
    </row>
    <row r="133" spans="1:9" ht="58.8" customHeight="1" x14ac:dyDescent="0.25">
      <c r="A133" s="11">
        <v>73</v>
      </c>
      <c r="B133" s="65" t="s">
        <v>196</v>
      </c>
      <c r="C133" s="63" t="s">
        <v>213</v>
      </c>
      <c r="D133" s="63"/>
      <c r="E133" s="63" t="s">
        <v>8</v>
      </c>
      <c r="F133" s="18">
        <f t="shared" ref="F133:H134" si="36">F134</f>
        <v>265.8</v>
      </c>
      <c r="G133" s="55">
        <f t="shared" si="36"/>
        <v>364.9</v>
      </c>
      <c r="H133" s="55">
        <f t="shared" si="36"/>
        <v>364.9</v>
      </c>
      <c r="I133" s="76">
        <f t="shared" si="24"/>
        <v>100</v>
      </c>
    </row>
    <row r="134" spans="1:9" ht="43.2" customHeight="1" x14ac:dyDescent="0.25">
      <c r="A134" s="11">
        <v>74</v>
      </c>
      <c r="B134" s="64" t="s">
        <v>211</v>
      </c>
      <c r="C134" s="63" t="s">
        <v>213</v>
      </c>
      <c r="D134" s="63" t="s">
        <v>19</v>
      </c>
      <c r="E134" s="63" t="s">
        <v>8</v>
      </c>
      <c r="F134" s="18">
        <f t="shared" si="36"/>
        <v>265.8</v>
      </c>
      <c r="G134" s="55">
        <f t="shared" si="36"/>
        <v>364.9</v>
      </c>
      <c r="H134" s="55">
        <f t="shared" si="36"/>
        <v>364.9</v>
      </c>
      <c r="I134" s="76">
        <f t="shared" si="24"/>
        <v>100</v>
      </c>
    </row>
    <row r="135" spans="1:9" ht="13.2" customHeight="1" x14ac:dyDescent="0.25">
      <c r="A135" s="11">
        <v>75</v>
      </c>
      <c r="B135" s="64" t="s">
        <v>212</v>
      </c>
      <c r="C135" s="63" t="s">
        <v>213</v>
      </c>
      <c r="D135" s="63" t="s">
        <v>27</v>
      </c>
      <c r="E135" s="63" t="s">
        <v>8</v>
      </c>
      <c r="F135" s="18">
        <v>265.8</v>
      </c>
      <c r="G135" s="55">
        <v>364.9</v>
      </c>
      <c r="H135" s="18">
        <v>364.9</v>
      </c>
      <c r="I135" s="76">
        <f t="shared" si="24"/>
        <v>100</v>
      </c>
    </row>
    <row r="136" spans="1:9" ht="63" customHeight="1" x14ac:dyDescent="0.25">
      <c r="A136" s="11">
        <v>76</v>
      </c>
      <c r="B136" s="66" t="s">
        <v>217</v>
      </c>
      <c r="C136" s="17" t="s">
        <v>218</v>
      </c>
      <c r="D136" s="17"/>
      <c r="E136" s="63" t="s">
        <v>8</v>
      </c>
      <c r="F136" s="18"/>
      <c r="G136" s="55">
        <f>G137</f>
        <v>13.4</v>
      </c>
      <c r="H136" s="55">
        <f>H137</f>
        <v>11.1</v>
      </c>
      <c r="I136" s="76">
        <f t="shared" si="24"/>
        <v>82.835820895522389</v>
      </c>
    </row>
    <row r="137" spans="1:9" ht="26.4" customHeight="1" x14ac:dyDescent="0.25">
      <c r="A137" s="11">
        <v>77</v>
      </c>
      <c r="B137" s="8" t="s">
        <v>22</v>
      </c>
      <c r="C137" s="17" t="s">
        <v>218</v>
      </c>
      <c r="D137" s="17" t="s">
        <v>23</v>
      </c>
      <c r="E137" s="63" t="s">
        <v>8</v>
      </c>
      <c r="F137" s="18"/>
      <c r="G137" s="55">
        <f>G138</f>
        <v>13.4</v>
      </c>
      <c r="H137" s="55">
        <f>H138</f>
        <v>11.1</v>
      </c>
      <c r="I137" s="76">
        <f t="shared" si="24"/>
        <v>82.835820895522389</v>
      </c>
    </row>
    <row r="138" spans="1:9" ht="26.4" customHeight="1" x14ac:dyDescent="0.25">
      <c r="A138" s="11">
        <v>78</v>
      </c>
      <c r="B138" s="8" t="s">
        <v>24</v>
      </c>
      <c r="C138" s="17" t="s">
        <v>218</v>
      </c>
      <c r="D138" s="17" t="s">
        <v>25</v>
      </c>
      <c r="E138" s="63" t="s">
        <v>8</v>
      </c>
      <c r="F138" s="18"/>
      <c r="G138" s="55">
        <v>13.4</v>
      </c>
      <c r="H138" s="18">
        <v>11.1</v>
      </c>
      <c r="I138" s="76">
        <f t="shared" si="24"/>
        <v>82.835820895522389</v>
      </c>
    </row>
    <row r="139" spans="1:9" ht="38.4" customHeight="1" x14ac:dyDescent="0.25">
      <c r="A139" s="11">
        <v>79</v>
      </c>
      <c r="B139" s="66" t="s">
        <v>192</v>
      </c>
      <c r="C139" s="63" t="s">
        <v>193</v>
      </c>
      <c r="D139" s="63"/>
      <c r="E139" s="63" t="s">
        <v>8</v>
      </c>
      <c r="F139" s="55">
        <f t="shared" ref="F139:H140" si="37">F140</f>
        <v>0</v>
      </c>
      <c r="G139" s="55">
        <f t="shared" si="37"/>
        <v>1997</v>
      </c>
      <c r="H139" s="55">
        <f t="shared" si="37"/>
        <v>1997</v>
      </c>
      <c r="I139" s="76">
        <f t="shared" si="24"/>
        <v>100</v>
      </c>
    </row>
    <row r="140" spans="1:9" ht="21" x14ac:dyDescent="0.25">
      <c r="A140" s="11">
        <v>80</v>
      </c>
      <c r="B140" s="61" t="s">
        <v>22</v>
      </c>
      <c r="C140" s="63" t="s">
        <v>193</v>
      </c>
      <c r="D140" s="63" t="s">
        <v>25</v>
      </c>
      <c r="E140" s="63" t="s">
        <v>8</v>
      </c>
      <c r="F140" s="55">
        <f t="shared" si="37"/>
        <v>0</v>
      </c>
      <c r="G140" s="55">
        <f t="shared" si="37"/>
        <v>1997</v>
      </c>
      <c r="H140" s="55">
        <f t="shared" si="37"/>
        <v>1997</v>
      </c>
      <c r="I140" s="76">
        <f t="shared" si="24"/>
        <v>100</v>
      </c>
    </row>
    <row r="141" spans="1:9" ht="21" x14ac:dyDescent="0.25">
      <c r="A141" s="11">
        <v>81</v>
      </c>
      <c r="B141" s="61" t="s">
        <v>24</v>
      </c>
      <c r="C141" s="63" t="s">
        <v>193</v>
      </c>
      <c r="D141" s="63" t="s">
        <v>156</v>
      </c>
      <c r="E141" s="63" t="s">
        <v>8</v>
      </c>
      <c r="F141" s="55">
        <v>0</v>
      </c>
      <c r="G141" s="55">
        <v>1997</v>
      </c>
      <c r="H141" s="55">
        <v>1997</v>
      </c>
      <c r="I141" s="76">
        <f t="shared" si="24"/>
        <v>100</v>
      </c>
    </row>
    <row r="142" spans="1:9" ht="47.4" customHeight="1" x14ac:dyDescent="0.25">
      <c r="A142" s="11">
        <v>82</v>
      </c>
      <c r="B142" s="66" t="s">
        <v>194</v>
      </c>
      <c r="C142" s="63" t="s">
        <v>193</v>
      </c>
      <c r="D142" s="63"/>
      <c r="E142" s="63" t="s">
        <v>8</v>
      </c>
      <c r="F142" s="55">
        <f t="shared" ref="F142:H143" si="38">F143</f>
        <v>0</v>
      </c>
      <c r="G142" s="55">
        <f t="shared" si="38"/>
        <v>164.9</v>
      </c>
      <c r="H142" s="55">
        <f t="shared" si="38"/>
        <v>164.9</v>
      </c>
      <c r="I142" s="76">
        <f t="shared" si="24"/>
        <v>100</v>
      </c>
    </row>
    <row r="143" spans="1:9" ht="21" x14ac:dyDescent="0.25">
      <c r="A143" s="11">
        <v>83</v>
      </c>
      <c r="B143" s="61" t="s">
        <v>22</v>
      </c>
      <c r="C143" s="63" t="s">
        <v>193</v>
      </c>
      <c r="D143" s="63" t="s">
        <v>25</v>
      </c>
      <c r="E143" s="63" t="s">
        <v>8</v>
      </c>
      <c r="F143" s="55">
        <f t="shared" si="38"/>
        <v>0</v>
      </c>
      <c r="G143" s="55">
        <f t="shared" si="38"/>
        <v>164.9</v>
      </c>
      <c r="H143" s="55">
        <f t="shared" si="38"/>
        <v>164.9</v>
      </c>
      <c r="I143" s="76">
        <f t="shared" si="24"/>
        <v>100</v>
      </c>
    </row>
    <row r="144" spans="1:9" ht="21" x14ac:dyDescent="0.25">
      <c r="A144" s="11">
        <v>84</v>
      </c>
      <c r="B144" s="61" t="s">
        <v>24</v>
      </c>
      <c r="C144" s="63" t="s">
        <v>193</v>
      </c>
      <c r="D144" s="63" t="s">
        <v>156</v>
      </c>
      <c r="E144" s="63" t="s">
        <v>8</v>
      </c>
      <c r="F144" s="55">
        <v>0</v>
      </c>
      <c r="G144" s="55">
        <v>164.9</v>
      </c>
      <c r="H144" s="55">
        <v>164.9</v>
      </c>
      <c r="I144" s="76">
        <f t="shared" si="24"/>
        <v>100</v>
      </c>
    </row>
    <row r="145" spans="1:9" ht="51.6" x14ac:dyDescent="0.25">
      <c r="A145" s="11">
        <v>85</v>
      </c>
      <c r="B145" s="61" t="s">
        <v>195</v>
      </c>
      <c r="C145" s="63" t="s">
        <v>193</v>
      </c>
      <c r="D145" s="63"/>
      <c r="E145" s="63" t="s">
        <v>8</v>
      </c>
      <c r="F145" s="55">
        <f t="shared" ref="F145:H146" si="39">F146</f>
        <v>0</v>
      </c>
      <c r="G145" s="55">
        <f t="shared" si="39"/>
        <v>235.3</v>
      </c>
      <c r="H145" s="55">
        <f t="shared" si="39"/>
        <v>235.3</v>
      </c>
      <c r="I145" s="76">
        <f t="shared" si="24"/>
        <v>100</v>
      </c>
    </row>
    <row r="146" spans="1:9" ht="21" x14ac:dyDescent="0.25">
      <c r="A146" s="11">
        <v>86</v>
      </c>
      <c r="B146" s="61" t="s">
        <v>22</v>
      </c>
      <c r="C146" s="63" t="s">
        <v>193</v>
      </c>
      <c r="D146" s="63" t="s">
        <v>25</v>
      </c>
      <c r="E146" s="63" t="s">
        <v>8</v>
      </c>
      <c r="F146" s="55">
        <f t="shared" si="39"/>
        <v>0</v>
      </c>
      <c r="G146" s="55">
        <f t="shared" si="39"/>
        <v>235.3</v>
      </c>
      <c r="H146" s="55">
        <f t="shared" si="39"/>
        <v>235.3</v>
      </c>
      <c r="I146" s="76">
        <f t="shared" si="24"/>
        <v>100</v>
      </c>
    </row>
    <row r="147" spans="1:9" ht="21" x14ac:dyDescent="0.25">
      <c r="A147" s="11">
        <v>87</v>
      </c>
      <c r="B147" s="61" t="s">
        <v>24</v>
      </c>
      <c r="C147" s="63" t="s">
        <v>193</v>
      </c>
      <c r="D147" s="63" t="s">
        <v>156</v>
      </c>
      <c r="E147" s="63" t="s">
        <v>8</v>
      </c>
      <c r="F147" s="55">
        <v>0</v>
      </c>
      <c r="G147" s="55">
        <v>235.3</v>
      </c>
      <c r="H147" s="55">
        <v>235.3</v>
      </c>
      <c r="I147" s="76">
        <f t="shared" si="24"/>
        <v>100</v>
      </c>
    </row>
    <row r="148" spans="1:9" ht="41.4" x14ac:dyDescent="0.25">
      <c r="A148" s="11">
        <v>88</v>
      </c>
      <c r="B148" s="61" t="s">
        <v>214</v>
      </c>
      <c r="C148" s="63" t="s">
        <v>215</v>
      </c>
      <c r="D148" s="63"/>
      <c r="E148" s="63" t="s">
        <v>8</v>
      </c>
      <c r="F148" s="18"/>
      <c r="G148" s="55">
        <f>G149</f>
        <v>18</v>
      </c>
      <c r="H148" s="55">
        <f>H149</f>
        <v>18</v>
      </c>
      <c r="I148" s="76">
        <f t="shared" si="24"/>
        <v>100</v>
      </c>
    </row>
    <row r="149" spans="1:9" ht="21" x14ac:dyDescent="0.25">
      <c r="A149" s="11">
        <v>89</v>
      </c>
      <c r="B149" s="61" t="s">
        <v>22</v>
      </c>
      <c r="C149" s="63" t="s">
        <v>215</v>
      </c>
      <c r="D149" s="63" t="s">
        <v>23</v>
      </c>
      <c r="E149" s="63" t="s">
        <v>8</v>
      </c>
      <c r="F149" s="18"/>
      <c r="G149" s="55">
        <f>G150</f>
        <v>18</v>
      </c>
      <c r="H149" s="55">
        <f>H150</f>
        <v>18</v>
      </c>
      <c r="I149" s="76">
        <f t="shared" si="24"/>
        <v>100</v>
      </c>
    </row>
    <row r="150" spans="1:9" ht="21.6" thickBot="1" x14ac:dyDescent="0.3">
      <c r="A150" s="11">
        <v>90</v>
      </c>
      <c r="B150" s="61" t="s">
        <v>24</v>
      </c>
      <c r="C150" s="63" t="s">
        <v>215</v>
      </c>
      <c r="D150" s="63" t="s">
        <v>25</v>
      </c>
      <c r="E150" s="63" t="s">
        <v>8</v>
      </c>
      <c r="F150" s="18"/>
      <c r="G150" s="55">
        <v>18</v>
      </c>
      <c r="H150" s="55">
        <v>18</v>
      </c>
      <c r="I150" s="76">
        <f t="shared" si="24"/>
        <v>100</v>
      </c>
    </row>
    <row r="151" spans="1:9" ht="72" thickBot="1" x14ac:dyDescent="0.3">
      <c r="A151" s="11">
        <v>91</v>
      </c>
      <c r="B151" s="72" t="s">
        <v>219</v>
      </c>
      <c r="C151" s="63" t="s">
        <v>221</v>
      </c>
      <c r="D151" s="63"/>
      <c r="E151" s="63" t="s">
        <v>8</v>
      </c>
      <c r="F151" s="18"/>
      <c r="G151" s="55">
        <f>G152</f>
        <v>390</v>
      </c>
      <c r="H151" s="55">
        <f>H152</f>
        <v>390</v>
      </c>
      <c r="I151" s="76">
        <f t="shared" si="24"/>
        <v>100</v>
      </c>
    </row>
    <row r="152" spans="1:9" ht="21" x14ac:dyDescent="0.25">
      <c r="A152" s="11">
        <v>92</v>
      </c>
      <c r="B152" s="61" t="s">
        <v>22</v>
      </c>
      <c r="C152" s="63" t="s">
        <v>221</v>
      </c>
      <c r="D152" s="63" t="s">
        <v>25</v>
      </c>
      <c r="E152" s="63" t="s">
        <v>8</v>
      </c>
      <c r="F152" s="18"/>
      <c r="G152" s="55">
        <f>G153</f>
        <v>390</v>
      </c>
      <c r="H152" s="55">
        <f>H153</f>
        <v>390</v>
      </c>
      <c r="I152" s="76">
        <f t="shared" si="24"/>
        <v>100</v>
      </c>
    </row>
    <row r="153" spans="1:9" ht="21.6" thickBot="1" x14ac:dyDescent="0.3">
      <c r="A153" s="11">
        <v>93</v>
      </c>
      <c r="B153" s="61" t="s">
        <v>24</v>
      </c>
      <c r="C153" s="63" t="s">
        <v>221</v>
      </c>
      <c r="D153" s="63" t="s">
        <v>156</v>
      </c>
      <c r="E153" s="63" t="s">
        <v>8</v>
      </c>
      <c r="F153" s="18"/>
      <c r="G153" s="55">
        <v>390</v>
      </c>
      <c r="H153" s="55">
        <v>390</v>
      </c>
      <c r="I153" s="76">
        <f t="shared" si="24"/>
        <v>100</v>
      </c>
    </row>
    <row r="154" spans="1:9" ht="82.2" thickBot="1" x14ac:dyDescent="0.3">
      <c r="A154" s="11">
        <v>94</v>
      </c>
      <c r="B154" s="72" t="s">
        <v>220</v>
      </c>
      <c r="C154" s="63" t="s">
        <v>221</v>
      </c>
      <c r="D154" s="63"/>
      <c r="E154" s="63" t="s">
        <v>8</v>
      </c>
      <c r="F154" s="18"/>
      <c r="G154" s="55">
        <f>G155</f>
        <v>110</v>
      </c>
      <c r="H154" s="55">
        <f>H155</f>
        <v>110</v>
      </c>
      <c r="I154" s="76">
        <f t="shared" si="24"/>
        <v>100</v>
      </c>
    </row>
    <row r="155" spans="1:9" ht="21" x14ac:dyDescent="0.25">
      <c r="A155" s="11">
        <v>95</v>
      </c>
      <c r="B155" s="61" t="s">
        <v>22</v>
      </c>
      <c r="C155" s="63" t="s">
        <v>221</v>
      </c>
      <c r="D155" s="63" t="s">
        <v>25</v>
      </c>
      <c r="E155" s="63" t="s">
        <v>8</v>
      </c>
      <c r="F155" s="18"/>
      <c r="G155" s="55">
        <f>G156</f>
        <v>110</v>
      </c>
      <c r="H155" s="55">
        <f>H156</f>
        <v>110</v>
      </c>
      <c r="I155" s="76">
        <f t="shared" si="24"/>
        <v>100</v>
      </c>
    </row>
    <row r="156" spans="1:9" ht="21.6" thickBot="1" x14ac:dyDescent="0.3">
      <c r="A156" s="11">
        <v>96</v>
      </c>
      <c r="B156" s="61" t="s">
        <v>24</v>
      </c>
      <c r="C156" s="63" t="s">
        <v>221</v>
      </c>
      <c r="D156" s="63" t="s">
        <v>156</v>
      </c>
      <c r="E156" s="63" t="s">
        <v>8</v>
      </c>
      <c r="F156" s="18"/>
      <c r="G156" s="55">
        <v>110</v>
      </c>
      <c r="H156" s="55">
        <v>110</v>
      </c>
      <c r="I156" s="76">
        <f t="shared" si="24"/>
        <v>100</v>
      </c>
    </row>
    <row r="157" spans="1:9" ht="61.8" thickBot="1" x14ac:dyDescent="0.3">
      <c r="A157" s="11">
        <v>97</v>
      </c>
      <c r="B157" s="72" t="s">
        <v>228</v>
      </c>
      <c r="C157" s="63" t="s">
        <v>230</v>
      </c>
      <c r="D157" s="63"/>
      <c r="E157" s="63" t="s">
        <v>8</v>
      </c>
      <c r="F157" s="18"/>
      <c r="G157" s="55">
        <f>G158</f>
        <v>1967.3</v>
      </c>
      <c r="H157" s="55">
        <f>H158</f>
        <v>1967.3</v>
      </c>
      <c r="I157" s="76">
        <f t="shared" si="24"/>
        <v>100</v>
      </c>
    </row>
    <row r="158" spans="1:9" ht="21" x14ac:dyDescent="0.25">
      <c r="A158" s="11">
        <v>98</v>
      </c>
      <c r="B158" s="61" t="s">
        <v>22</v>
      </c>
      <c r="C158" s="63" t="s">
        <v>230</v>
      </c>
      <c r="D158" s="63" t="s">
        <v>25</v>
      </c>
      <c r="E158" s="63" t="s">
        <v>8</v>
      </c>
      <c r="F158" s="18"/>
      <c r="G158" s="55">
        <f>G159</f>
        <v>1967.3</v>
      </c>
      <c r="H158" s="55">
        <f>H159</f>
        <v>1967.3</v>
      </c>
      <c r="I158" s="76">
        <f t="shared" ref="I158:I180" si="40">SUM(H158*100)/G158</f>
        <v>100</v>
      </c>
    </row>
    <row r="159" spans="1:9" ht="21.6" thickBot="1" x14ac:dyDescent="0.3">
      <c r="A159" s="11">
        <v>99</v>
      </c>
      <c r="B159" s="61" t="s">
        <v>24</v>
      </c>
      <c r="C159" s="63" t="s">
        <v>230</v>
      </c>
      <c r="D159" s="63" t="s">
        <v>156</v>
      </c>
      <c r="E159" s="63" t="s">
        <v>8</v>
      </c>
      <c r="F159" s="18"/>
      <c r="G159" s="55">
        <v>1967.3</v>
      </c>
      <c r="H159" s="55">
        <v>1967.3</v>
      </c>
      <c r="I159" s="76">
        <f t="shared" si="40"/>
        <v>100</v>
      </c>
    </row>
    <row r="160" spans="1:9" ht="61.8" thickBot="1" x14ac:dyDescent="0.3">
      <c r="A160" s="11">
        <v>100</v>
      </c>
      <c r="B160" s="72" t="s">
        <v>229</v>
      </c>
      <c r="C160" s="63" t="s">
        <v>230</v>
      </c>
      <c r="D160" s="63"/>
      <c r="E160" s="63" t="s">
        <v>8</v>
      </c>
      <c r="F160" s="18"/>
      <c r="G160" s="55">
        <f>G161</f>
        <v>19.899999999999999</v>
      </c>
      <c r="H160" s="55">
        <f>H161</f>
        <v>19.899999999999999</v>
      </c>
      <c r="I160" s="76">
        <f t="shared" si="40"/>
        <v>100</v>
      </c>
    </row>
    <row r="161" spans="1:9" ht="21" x14ac:dyDescent="0.25">
      <c r="A161" s="11">
        <v>101</v>
      </c>
      <c r="B161" s="61" t="s">
        <v>22</v>
      </c>
      <c r="C161" s="63" t="s">
        <v>230</v>
      </c>
      <c r="D161" s="63" t="s">
        <v>25</v>
      </c>
      <c r="E161" s="63" t="s">
        <v>8</v>
      </c>
      <c r="F161" s="18"/>
      <c r="G161" s="55">
        <f>G162</f>
        <v>19.899999999999999</v>
      </c>
      <c r="H161" s="55">
        <f>H162</f>
        <v>19.899999999999999</v>
      </c>
      <c r="I161" s="76">
        <f t="shared" si="40"/>
        <v>100</v>
      </c>
    </row>
    <row r="162" spans="1:9" ht="21" x14ac:dyDescent="0.25">
      <c r="A162" s="11">
        <v>102</v>
      </c>
      <c r="B162" s="61" t="s">
        <v>24</v>
      </c>
      <c r="C162" s="63" t="s">
        <v>230</v>
      </c>
      <c r="D162" s="63" t="s">
        <v>156</v>
      </c>
      <c r="E162" s="63" t="s">
        <v>8</v>
      </c>
      <c r="F162" s="18"/>
      <c r="G162" s="55">
        <v>19.899999999999999</v>
      </c>
      <c r="H162" s="55">
        <v>19.899999999999999</v>
      </c>
      <c r="I162" s="76">
        <f t="shared" si="40"/>
        <v>100</v>
      </c>
    </row>
    <row r="163" spans="1:9" ht="21" x14ac:dyDescent="0.25">
      <c r="A163" s="11">
        <v>103</v>
      </c>
      <c r="B163" s="48" t="s">
        <v>59</v>
      </c>
      <c r="C163" s="41" t="s">
        <v>90</v>
      </c>
      <c r="D163" s="41"/>
      <c r="E163" s="41"/>
      <c r="F163" s="14">
        <f>F164</f>
        <v>18088.099999999999</v>
      </c>
      <c r="G163" s="14">
        <f t="shared" ref="G163:H163" si="41">G164</f>
        <v>19665.800000000003</v>
      </c>
      <c r="H163" s="14">
        <f t="shared" si="41"/>
        <v>19628.900000000001</v>
      </c>
      <c r="I163" s="76">
        <f t="shared" si="40"/>
        <v>99.81236461267784</v>
      </c>
    </row>
    <row r="164" spans="1:9" ht="21" x14ac:dyDescent="0.25">
      <c r="A164" s="11">
        <v>104</v>
      </c>
      <c r="B164" s="9" t="s">
        <v>55</v>
      </c>
      <c r="C164" s="13" t="s">
        <v>92</v>
      </c>
      <c r="D164" s="13"/>
      <c r="E164" s="13"/>
      <c r="F164" s="15">
        <f>F165+F172+F200+F218+F226+F243+F256+F197</f>
        <v>18088.099999999999</v>
      </c>
      <c r="G164" s="15">
        <f>G165+G172+G200+G218+G226+G243+G256+G197</f>
        <v>19665.800000000003</v>
      </c>
      <c r="H164" s="15">
        <f>H165+H172+H200+H218+H226+H243+H256+H197</f>
        <v>19628.900000000001</v>
      </c>
      <c r="I164" s="76">
        <f t="shared" si="40"/>
        <v>99.81236461267784</v>
      </c>
    </row>
    <row r="165" spans="1:9" ht="21" x14ac:dyDescent="0.25">
      <c r="A165" s="11">
        <v>105</v>
      </c>
      <c r="B165" s="9" t="s">
        <v>38</v>
      </c>
      <c r="C165" s="13" t="s">
        <v>92</v>
      </c>
      <c r="D165" s="13" t="s">
        <v>36</v>
      </c>
      <c r="E165" s="13"/>
      <c r="F165" s="15">
        <f>F166+F169</f>
        <v>1141.3999999999999</v>
      </c>
      <c r="G165" s="15">
        <f>G166+G169</f>
        <v>1288.5</v>
      </c>
      <c r="H165" s="15">
        <f>H166+H169</f>
        <v>1288.5</v>
      </c>
      <c r="I165" s="76">
        <f t="shared" si="40"/>
        <v>100</v>
      </c>
    </row>
    <row r="166" spans="1:9" ht="31.2" x14ac:dyDescent="0.25">
      <c r="A166" s="11">
        <v>106</v>
      </c>
      <c r="B166" s="9" t="s">
        <v>43</v>
      </c>
      <c r="C166" s="13" t="s">
        <v>91</v>
      </c>
      <c r="D166" s="13" t="s">
        <v>36</v>
      </c>
      <c r="E166" s="13" t="s">
        <v>37</v>
      </c>
      <c r="F166" s="14">
        <f t="shared" ref="F166:H167" si="42">F167</f>
        <v>1085.0999999999999</v>
      </c>
      <c r="G166" s="14">
        <f t="shared" si="42"/>
        <v>1214.5999999999999</v>
      </c>
      <c r="H166" s="14">
        <f t="shared" si="42"/>
        <v>1214.5999999999999</v>
      </c>
      <c r="I166" s="76">
        <f t="shared" si="40"/>
        <v>100</v>
      </c>
    </row>
    <row r="167" spans="1:9" ht="51.6" x14ac:dyDescent="0.25">
      <c r="A167" s="11">
        <v>107</v>
      </c>
      <c r="B167" s="9" t="s">
        <v>18</v>
      </c>
      <c r="C167" s="13" t="s">
        <v>91</v>
      </c>
      <c r="D167" s="13" t="s">
        <v>19</v>
      </c>
      <c r="E167" s="13" t="s">
        <v>37</v>
      </c>
      <c r="F167" s="15">
        <f t="shared" si="42"/>
        <v>1085.0999999999999</v>
      </c>
      <c r="G167" s="15">
        <f t="shared" si="42"/>
        <v>1214.5999999999999</v>
      </c>
      <c r="H167" s="15">
        <f t="shared" si="42"/>
        <v>1214.5999999999999</v>
      </c>
      <c r="I167" s="76">
        <f t="shared" si="40"/>
        <v>100</v>
      </c>
    </row>
    <row r="168" spans="1:9" ht="21" x14ac:dyDescent="0.25">
      <c r="A168" s="11">
        <v>108</v>
      </c>
      <c r="B168" s="9" t="s">
        <v>20</v>
      </c>
      <c r="C168" s="13" t="s">
        <v>91</v>
      </c>
      <c r="D168" s="13" t="s">
        <v>21</v>
      </c>
      <c r="E168" s="13" t="s">
        <v>37</v>
      </c>
      <c r="F168" s="15">
        <v>1085.0999999999999</v>
      </c>
      <c r="G168" s="15">
        <v>1214.5999999999999</v>
      </c>
      <c r="H168" s="15">
        <v>1214.5999999999999</v>
      </c>
      <c r="I168" s="76">
        <f t="shared" si="40"/>
        <v>100</v>
      </c>
    </row>
    <row r="169" spans="1:9" ht="51" x14ac:dyDescent="0.25">
      <c r="A169" s="11">
        <v>109</v>
      </c>
      <c r="B169" s="65" t="s">
        <v>196</v>
      </c>
      <c r="C169" s="63" t="s">
        <v>197</v>
      </c>
      <c r="D169" s="63"/>
      <c r="E169" s="63" t="s">
        <v>37</v>
      </c>
      <c r="F169" s="55">
        <f t="shared" ref="F169:H170" si="43">F170</f>
        <v>56.3</v>
      </c>
      <c r="G169" s="55">
        <f t="shared" si="43"/>
        <v>73.900000000000006</v>
      </c>
      <c r="H169" s="55">
        <f t="shared" si="43"/>
        <v>73.900000000000006</v>
      </c>
      <c r="I169" s="76">
        <f t="shared" si="40"/>
        <v>100</v>
      </c>
    </row>
    <row r="170" spans="1:9" ht="51.6" x14ac:dyDescent="0.25">
      <c r="A170" s="11">
        <v>110</v>
      </c>
      <c r="B170" s="64" t="s">
        <v>45</v>
      </c>
      <c r="C170" s="63" t="s">
        <v>197</v>
      </c>
      <c r="D170" s="63" t="s">
        <v>19</v>
      </c>
      <c r="E170" s="63" t="s">
        <v>37</v>
      </c>
      <c r="F170" s="55">
        <f t="shared" si="43"/>
        <v>56.3</v>
      </c>
      <c r="G170" s="55">
        <f t="shared" si="43"/>
        <v>73.900000000000006</v>
      </c>
      <c r="H170" s="55">
        <f t="shared" si="43"/>
        <v>73.900000000000006</v>
      </c>
      <c r="I170" s="76">
        <f t="shared" si="40"/>
        <v>100</v>
      </c>
    </row>
    <row r="171" spans="1:9" ht="20.399999999999999" x14ac:dyDescent="0.25">
      <c r="A171" s="11">
        <v>111</v>
      </c>
      <c r="B171" s="65" t="s">
        <v>70</v>
      </c>
      <c r="C171" s="63" t="s">
        <v>197</v>
      </c>
      <c r="D171" s="63" t="s">
        <v>21</v>
      </c>
      <c r="E171" s="63" t="s">
        <v>37</v>
      </c>
      <c r="F171" s="55">
        <v>56.3</v>
      </c>
      <c r="G171" s="55">
        <v>73.900000000000006</v>
      </c>
      <c r="H171" s="18">
        <v>73.900000000000006</v>
      </c>
      <c r="I171" s="76">
        <f t="shared" si="40"/>
        <v>100</v>
      </c>
    </row>
    <row r="172" spans="1:9" ht="31.2" x14ac:dyDescent="0.25">
      <c r="A172" s="11">
        <v>112</v>
      </c>
      <c r="B172" s="9" t="s">
        <v>3</v>
      </c>
      <c r="C172" s="13" t="s">
        <v>92</v>
      </c>
      <c r="D172" s="13" t="s">
        <v>36</v>
      </c>
      <c r="E172" s="13"/>
      <c r="F172" s="14">
        <f>F173+F183+F186+F188</f>
        <v>7144.4000000000005</v>
      </c>
      <c r="G172" s="14">
        <f t="shared" ref="G172:H172" si="44">G173+G183+G186+G188</f>
        <v>8202.2000000000007</v>
      </c>
      <c r="H172" s="14">
        <f t="shared" si="44"/>
        <v>8172</v>
      </c>
      <c r="I172" s="76">
        <f t="shared" si="40"/>
        <v>99.631806100802208</v>
      </c>
    </row>
    <row r="173" spans="1:9" ht="31.2" x14ac:dyDescent="0.25">
      <c r="A173" s="11">
        <v>113</v>
      </c>
      <c r="B173" s="9" t="s">
        <v>44</v>
      </c>
      <c r="C173" s="13" t="s">
        <v>93</v>
      </c>
      <c r="D173" s="13" t="s">
        <v>36</v>
      </c>
      <c r="E173" s="13" t="s">
        <v>39</v>
      </c>
      <c r="F173" s="14">
        <f>F174+F176+F178</f>
        <v>6586</v>
      </c>
      <c r="G173" s="14">
        <f t="shared" ref="G173:H173" si="45">G174+G176+G178</f>
        <v>7498.9</v>
      </c>
      <c r="H173" s="14">
        <f t="shared" si="45"/>
        <v>7468.6999999999989</v>
      </c>
      <c r="I173" s="76">
        <f t="shared" si="40"/>
        <v>99.59727426689247</v>
      </c>
    </row>
    <row r="174" spans="1:9" ht="55.8" customHeight="1" x14ac:dyDescent="0.25">
      <c r="A174" s="11">
        <v>114</v>
      </c>
      <c r="B174" s="16" t="s">
        <v>45</v>
      </c>
      <c r="C174" s="13" t="s">
        <v>93</v>
      </c>
      <c r="D174" s="13" t="s">
        <v>19</v>
      </c>
      <c r="E174" s="13" t="s">
        <v>39</v>
      </c>
      <c r="F174" s="15">
        <f>F175</f>
        <v>4796.3</v>
      </c>
      <c r="G174" s="15">
        <f t="shared" ref="G174:H174" si="46">G175</f>
        <v>4850.2</v>
      </c>
      <c r="H174" s="15">
        <f t="shared" si="46"/>
        <v>4850.2</v>
      </c>
      <c r="I174" s="76">
        <f t="shared" si="40"/>
        <v>100</v>
      </c>
    </row>
    <row r="175" spans="1:9" ht="21" x14ac:dyDescent="0.25">
      <c r="A175" s="11">
        <v>115</v>
      </c>
      <c r="B175" s="9" t="s">
        <v>20</v>
      </c>
      <c r="C175" s="13" t="s">
        <v>93</v>
      </c>
      <c r="D175" s="13" t="s">
        <v>21</v>
      </c>
      <c r="E175" s="13" t="s">
        <v>39</v>
      </c>
      <c r="F175" s="15">
        <v>4796.3</v>
      </c>
      <c r="G175" s="15">
        <v>4850.2</v>
      </c>
      <c r="H175" s="15">
        <v>4850.2</v>
      </c>
      <c r="I175" s="76">
        <f t="shared" si="40"/>
        <v>100</v>
      </c>
    </row>
    <row r="176" spans="1:9" ht="21" x14ac:dyDescent="0.25">
      <c r="A176" s="11">
        <v>116</v>
      </c>
      <c r="B176" s="9" t="s">
        <v>22</v>
      </c>
      <c r="C176" s="13" t="s">
        <v>93</v>
      </c>
      <c r="D176" s="13" t="s">
        <v>23</v>
      </c>
      <c r="E176" s="13" t="s">
        <v>39</v>
      </c>
      <c r="F176" s="15">
        <f>F177</f>
        <v>1789.7</v>
      </c>
      <c r="G176" s="15">
        <f>G177</f>
        <v>2646.3</v>
      </c>
      <c r="H176" s="15">
        <f>H177</f>
        <v>2616.1</v>
      </c>
      <c r="I176" s="76">
        <f t="shared" si="40"/>
        <v>98.858783962513698</v>
      </c>
    </row>
    <row r="177" spans="1:9" ht="21" x14ac:dyDescent="0.25">
      <c r="A177" s="11">
        <v>117</v>
      </c>
      <c r="B177" s="9" t="s">
        <v>24</v>
      </c>
      <c r="C177" s="13" t="s">
        <v>93</v>
      </c>
      <c r="D177" s="13" t="s">
        <v>25</v>
      </c>
      <c r="E177" s="13" t="s">
        <v>39</v>
      </c>
      <c r="F177" s="15">
        <v>1789.7</v>
      </c>
      <c r="G177" s="15">
        <v>2646.3</v>
      </c>
      <c r="H177" s="15">
        <v>2616.1</v>
      </c>
      <c r="I177" s="76">
        <f t="shared" si="40"/>
        <v>98.858783962513698</v>
      </c>
    </row>
    <row r="178" spans="1:9" ht="15.6" customHeight="1" x14ac:dyDescent="0.25">
      <c r="A178" s="11">
        <v>118</v>
      </c>
      <c r="B178" s="9" t="s">
        <v>49</v>
      </c>
      <c r="C178" s="13" t="s">
        <v>93</v>
      </c>
      <c r="D178" s="13" t="s">
        <v>171</v>
      </c>
      <c r="E178" s="13" t="s">
        <v>39</v>
      </c>
      <c r="F178" s="15">
        <f>F180</f>
        <v>0</v>
      </c>
      <c r="G178" s="15">
        <f t="shared" ref="G178:H178" si="47">G180</f>
        <v>2.4</v>
      </c>
      <c r="H178" s="15">
        <f t="shared" si="47"/>
        <v>2.4</v>
      </c>
      <c r="I178" s="76">
        <f t="shared" si="40"/>
        <v>100</v>
      </c>
    </row>
    <row r="179" spans="1:9" ht="0.6" hidden="1" customHeight="1" x14ac:dyDescent="0.25">
      <c r="A179" s="47">
        <v>139</v>
      </c>
      <c r="B179" s="9" t="s">
        <v>132</v>
      </c>
      <c r="C179" s="41" t="s">
        <v>148</v>
      </c>
      <c r="D179" s="41" t="s">
        <v>133</v>
      </c>
      <c r="E179" s="41" t="s">
        <v>39</v>
      </c>
      <c r="F179" s="14">
        <v>0</v>
      </c>
      <c r="G179" s="14">
        <v>0</v>
      </c>
      <c r="H179" s="14">
        <v>0</v>
      </c>
      <c r="I179" s="76" t="e">
        <f t="shared" si="40"/>
        <v>#DIV/0!</v>
      </c>
    </row>
    <row r="180" spans="1:9" ht="12.6" customHeight="1" x14ac:dyDescent="0.25">
      <c r="A180" s="11">
        <v>119</v>
      </c>
      <c r="B180" s="9" t="s">
        <v>185</v>
      </c>
      <c r="C180" s="13" t="s">
        <v>93</v>
      </c>
      <c r="D180" s="13" t="s">
        <v>153</v>
      </c>
      <c r="E180" s="13" t="s">
        <v>39</v>
      </c>
      <c r="F180" s="15">
        <v>0</v>
      </c>
      <c r="G180" s="15">
        <v>2.4</v>
      </c>
      <c r="H180" s="15">
        <v>2.4</v>
      </c>
      <c r="I180" s="76">
        <f t="shared" si="40"/>
        <v>100</v>
      </c>
    </row>
    <row r="181" spans="1:9" ht="15.6" hidden="1" customHeight="1" x14ac:dyDescent="0.25">
      <c r="A181" s="11">
        <v>105</v>
      </c>
      <c r="B181" s="10" t="s">
        <v>150</v>
      </c>
      <c r="C181" s="13" t="s">
        <v>148</v>
      </c>
      <c r="D181" s="13" t="s">
        <v>151</v>
      </c>
      <c r="E181" s="13" t="s">
        <v>39</v>
      </c>
      <c r="F181" s="15">
        <f>F182</f>
        <v>0</v>
      </c>
      <c r="G181" s="15">
        <f>G182</f>
        <v>0</v>
      </c>
      <c r="H181" s="15">
        <f>H182</f>
        <v>0</v>
      </c>
      <c r="I181" s="74" t="e">
        <f t="shared" ref="I181" si="48">H181*100/G181</f>
        <v>#DIV/0!</v>
      </c>
    </row>
    <row r="182" spans="1:9" ht="13.2" hidden="1" customHeight="1" x14ac:dyDescent="0.25">
      <c r="A182" s="11">
        <v>106</v>
      </c>
      <c r="B182" s="10" t="s">
        <v>152</v>
      </c>
      <c r="C182" s="13" t="s">
        <v>148</v>
      </c>
      <c r="D182" s="13" t="s">
        <v>133</v>
      </c>
      <c r="E182" s="13" t="s">
        <v>39</v>
      </c>
      <c r="F182" s="15">
        <v>0</v>
      </c>
      <c r="G182" s="15">
        <v>0</v>
      </c>
      <c r="H182" s="15">
        <v>0</v>
      </c>
      <c r="I182" s="74" t="e">
        <f t="shared" ref="I182:I185" si="49">H182*100/G182</f>
        <v>#DIV/0!</v>
      </c>
    </row>
    <row r="183" spans="1:9" ht="69" customHeight="1" x14ac:dyDescent="0.25">
      <c r="A183" s="11">
        <v>120</v>
      </c>
      <c r="B183" s="65" t="s">
        <v>196</v>
      </c>
      <c r="C183" s="63" t="s">
        <v>197</v>
      </c>
      <c r="D183" s="63"/>
      <c r="E183" s="63" t="s">
        <v>39</v>
      </c>
      <c r="F183" s="55">
        <f>F184</f>
        <v>429.5</v>
      </c>
      <c r="G183" s="15">
        <f t="shared" ref="G183:H183" si="50">G184</f>
        <v>571.6</v>
      </c>
      <c r="H183" s="15">
        <f t="shared" si="50"/>
        <v>571.6</v>
      </c>
      <c r="I183" s="74">
        <f t="shared" si="49"/>
        <v>100</v>
      </c>
    </row>
    <row r="184" spans="1:9" ht="49.8" customHeight="1" x14ac:dyDescent="0.25">
      <c r="A184" s="11">
        <v>121</v>
      </c>
      <c r="B184" s="64" t="s">
        <v>45</v>
      </c>
      <c r="C184" s="63" t="s">
        <v>197</v>
      </c>
      <c r="D184" s="63" t="s">
        <v>19</v>
      </c>
      <c r="E184" s="63" t="s">
        <v>39</v>
      </c>
      <c r="F184" s="55">
        <f>F185</f>
        <v>429.5</v>
      </c>
      <c r="G184" s="15">
        <f t="shared" ref="G184:H184" si="51">G185</f>
        <v>571.6</v>
      </c>
      <c r="H184" s="15">
        <f t="shared" si="51"/>
        <v>571.6</v>
      </c>
      <c r="I184" s="74">
        <f t="shared" si="49"/>
        <v>100</v>
      </c>
    </row>
    <row r="185" spans="1:9" ht="28.8" customHeight="1" x14ac:dyDescent="0.25">
      <c r="A185" s="11">
        <v>122</v>
      </c>
      <c r="B185" s="65" t="s">
        <v>70</v>
      </c>
      <c r="C185" s="63" t="s">
        <v>197</v>
      </c>
      <c r="D185" s="63" t="s">
        <v>21</v>
      </c>
      <c r="E185" s="63" t="s">
        <v>39</v>
      </c>
      <c r="F185" s="55">
        <v>429.5</v>
      </c>
      <c r="G185" s="15">
        <v>571.6</v>
      </c>
      <c r="H185" s="15">
        <v>571.6</v>
      </c>
      <c r="I185" s="74">
        <f t="shared" si="49"/>
        <v>100</v>
      </c>
    </row>
    <row r="186" spans="1:9" ht="27.6" customHeight="1" x14ac:dyDescent="0.25">
      <c r="A186" s="11">
        <v>123</v>
      </c>
      <c r="B186" s="49" t="s">
        <v>186</v>
      </c>
      <c r="C186" s="13" t="s">
        <v>148</v>
      </c>
      <c r="D186" s="13"/>
      <c r="E186" s="17" t="s">
        <v>39</v>
      </c>
      <c r="F186" s="18">
        <f>F187</f>
        <v>116.3</v>
      </c>
      <c r="G186" s="18">
        <f t="shared" ref="G186:H186" si="52">G187</f>
        <v>119.1</v>
      </c>
      <c r="H186" s="18">
        <f t="shared" si="52"/>
        <v>119.1</v>
      </c>
      <c r="I186" s="77">
        <f t="shared" ref="I186:I196" si="53">SUM(H186*100)/G186</f>
        <v>100</v>
      </c>
    </row>
    <row r="187" spans="1:9" x14ac:dyDescent="0.25">
      <c r="A187" s="11">
        <v>124</v>
      </c>
      <c r="B187" s="10" t="s">
        <v>152</v>
      </c>
      <c r="C187" s="13" t="s">
        <v>148</v>
      </c>
      <c r="D187" s="13" t="s">
        <v>133</v>
      </c>
      <c r="E187" s="13" t="s">
        <v>39</v>
      </c>
      <c r="F187" s="15">
        <v>116.3</v>
      </c>
      <c r="G187" s="15">
        <v>119.1</v>
      </c>
      <c r="H187" s="15">
        <v>119.1</v>
      </c>
      <c r="I187" s="76">
        <f t="shared" si="53"/>
        <v>100</v>
      </c>
    </row>
    <row r="188" spans="1:9" ht="42.6" customHeight="1" x14ac:dyDescent="0.25">
      <c r="A188" s="11">
        <v>125</v>
      </c>
      <c r="B188" s="49" t="s">
        <v>187</v>
      </c>
      <c r="C188" s="13" t="s">
        <v>179</v>
      </c>
      <c r="D188" s="13"/>
      <c r="E188" s="13" t="s">
        <v>39</v>
      </c>
      <c r="F188" s="15">
        <f>F196</f>
        <v>12.6</v>
      </c>
      <c r="G188" s="15">
        <f t="shared" ref="G188:H188" si="54">G196</f>
        <v>12.6</v>
      </c>
      <c r="H188" s="15">
        <f t="shared" si="54"/>
        <v>12.6</v>
      </c>
      <c r="I188" s="76">
        <f t="shared" si="53"/>
        <v>100</v>
      </c>
    </row>
    <row r="189" spans="1:9" ht="72" hidden="1" customHeight="1" x14ac:dyDescent="0.25">
      <c r="A189" s="11">
        <v>1</v>
      </c>
      <c r="B189" s="10" t="s">
        <v>152</v>
      </c>
      <c r="C189" s="41"/>
      <c r="D189" s="41"/>
      <c r="E189" s="41" t="s">
        <v>80</v>
      </c>
      <c r="F189" s="14">
        <f t="shared" ref="F189:H193" si="55">F190</f>
        <v>0</v>
      </c>
      <c r="G189" s="14">
        <f t="shared" si="55"/>
        <v>0</v>
      </c>
      <c r="H189" s="14">
        <f t="shared" si="55"/>
        <v>0</v>
      </c>
      <c r="I189" s="76" t="e">
        <f t="shared" si="53"/>
        <v>#DIV/0!</v>
      </c>
    </row>
    <row r="190" spans="1:9" ht="26.4" hidden="1" customHeight="1" x14ac:dyDescent="0.25">
      <c r="A190" s="11">
        <v>141</v>
      </c>
      <c r="B190" s="9" t="s">
        <v>69</v>
      </c>
      <c r="C190" s="13" t="s">
        <v>90</v>
      </c>
      <c r="D190" s="13"/>
      <c r="E190" s="13" t="s">
        <v>80</v>
      </c>
      <c r="F190" s="15">
        <f t="shared" si="55"/>
        <v>0</v>
      </c>
      <c r="G190" s="15">
        <f t="shared" si="55"/>
        <v>0</v>
      </c>
      <c r="H190" s="15">
        <f t="shared" si="55"/>
        <v>0</v>
      </c>
      <c r="I190" s="76" t="e">
        <f t="shared" si="53"/>
        <v>#DIV/0!</v>
      </c>
    </row>
    <row r="191" spans="1:9" ht="13.2" hidden="1" customHeight="1" x14ac:dyDescent="0.25">
      <c r="A191" s="11">
        <v>142</v>
      </c>
      <c r="B191" s="10" t="s">
        <v>81</v>
      </c>
      <c r="C191" s="13" t="s">
        <v>92</v>
      </c>
      <c r="D191" s="13"/>
      <c r="E191" s="13" t="s">
        <v>80</v>
      </c>
      <c r="F191" s="15">
        <f t="shared" si="55"/>
        <v>0</v>
      </c>
      <c r="G191" s="15">
        <f t="shared" si="55"/>
        <v>0</v>
      </c>
      <c r="H191" s="15">
        <f t="shared" si="55"/>
        <v>0</v>
      </c>
      <c r="I191" s="76" t="e">
        <f t="shared" si="53"/>
        <v>#DIV/0!</v>
      </c>
    </row>
    <row r="192" spans="1:9" ht="39.6" hidden="1" customHeight="1" x14ac:dyDescent="0.25">
      <c r="A192" s="11">
        <v>143</v>
      </c>
      <c r="B192" s="10" t="s">
        <v>82</v>
      </c>
      <c r="C192" s="17" t="s">
        <v>94</v>
      </c>
      <c r="D192" s="13"/>
      <c r="E192" s="13" t="s">
        <v>80</v>
      </c>
      <c r="F192" s="15">
        <f t="shared" si="55"/>
        <v>0</v>
      </c>
      <c r="G192" s="15">
        <f t="shared" si="55"/>
        <v>0</v>
      </c>
      <c r="H192" s="15">
        <f t="shared" si="55"/>
        <v>0</v>
      </c>
      <c r="I192" s="76" t="e">
        <f t="shared" si="53"/>
        <v>#DIV/0!</v>
      </c>
    </row>
    <row r="193" spans="1:9" ht="26.4" hidden="1" customHeight="1" x14ac:dyDescent="0.25">
      <c r="A193" s="11">
        <v>144</v>
      </c>
      <c r="B193" s="10" t="s">
        <v>22</v>
      </c>
      <c r="C193" s="17" t="s">
        <v>94</v>
      </c>
      <c r="D193" s="13" t="s">
        <v>50</v>
      </c>
      <c r="E193" s="13" t="s">
        <v>80</v>
      </c>
      <c r="F193" s="15">
        <f t="shared" si="55"/>
        <v>0</v>
      </c>
      <c r="G193" s="15">
        <f t="shared" si="55"/>
        <v>0</v>
      </c>
      <c r="H193" s="15">
        <f t="shared" si="55"/>
        <v>0</v>
      </c>
      <c r="I193" s="76" t="e">
        <f t="shared" si="53"/>
        <v>#DIV/0!</v>
      </c>
    </row>
    <row r="194" spans="1:9" ht="26.4" hidden="1" customHeight="1" x14ac:dyDescent="0.25">
      <c r="A194" s="11">
        <v>145</v>
      </c>
      <c r="B194" s="10" t="s">
        <v>24</v>
      </c>
      <c r="C194" s="17" t="s">
        <v>94</v>
      </c>
      <c r="D194" s="13" t="s">
        <v>85</v>
      </c>
      <c r="E194" s="13" t="s">
        <v>80</v>
      </c>
      <c r="F194" s="15">
        <v>0</v>
      </c>
      <c r="G194" s="15">
        <v>0</v>
      </c>
      <c r="H194" s="15">
        <v>0</v>
      </c>
      <c r="I194" s="76" t="e">
        <f t="shared" si="53"/>
        <v>#DIV/0!</v>
      </c>
    </row>
    <row r="195" spans="1:9" ht="52.8" hidden="1" customHeight="1" x14ac:dyDescent="0.25">
      <c r="A195" s="11">
        <v>146</v>
      </c>
      <c r="B195" s="16" t="s">
        <v>57</v>
      </c>
      <c r="C195" s="13" t="s">
        <v>95</v>
      </c>
      <c r="D195" s="13"/>
      <c r="E195" s="13"/>
      <c r="F195" s="15">
        <f>F197</f>
        <v>10</v>
      </c>
      <c r="G195" s="15">
        <f>G197</f>
        <v>0</v>
      </c>
      <c r="H195" s="15">
        <f>H197</f>
        <v>0</v>
      </c>
      <c r="I195" s="76" t="e">
        <f t="shared" si="53"/>
        <v>#DIV/0!</v>
      </c>
    </row>
    <row r="196" spans="1:9" ht="23.4" customHeight="1" x14ac:dyDescent="0.25">
      <c r="A196" s="11">
        <v>126</v>
      </c>
      <c r="B196" s="10" t="s">
        <v>152</v>
      </c>
      <c r="C196" s="13" t="s">
        <v>179</v>
      </c>
      <c r="D196" s="13" t="s">
        <v>133</v>
      </c>
      <c r="E196" s="13" t="s">
        <v>39</v>
      </c>
      <c r="F196" s="15">
        <v>12.6</v>
      </c>
      <c r="G196" s="15">
        <v>12.6</v>
      </c>
      <c r="H196" s="15">
        <v>12.6</v>
      </c>
      <c r="I196" s="76">
        <f t="shared" si="53"/>
        <v>100</v>
      </c>
    </row>
    <row r="197" spans="1:9" x14ac:dyDescent="0.25">
      <c r="A197" s="11">
        <v>127</v>
      </c>
      <c r="B197" s="59" t="s">
        <v>42</v>
      </c>
      <c r="C197" s="13" t="s">
        <v>95</v>
      </c>
      <c r="D197" s="13"/>
      <c r="E197" s="13" t="s">
        <v>4</v>
      </c>
      <c r="F197" s="14">
        <f t="shared" ref="F197:H198" si="56">F198</f>
        <v>10</v>
      </c>
      <c r="G197" s="14">
        <f t="shared" si="56"/>
        <v>0</v>
      </c>
      <c r="H197" s="14">
        <f t="shared" si="56"/>
        <v>0</v>
      </c>
      <c r="I197" s="74"/>
    </row>
    <row r="198" spans="1:9" x14ac:dyDescent="0.25">
      <c r="A198" s="11">
        <v>128</v>
      </c>
      <c r="B198" s="50" t="s">
        <v>49</v>
      </c>
      <c r="C198" s="13" t="s">
        <v>95</v>
      </c>
      <c r="D198" s="13" t="s">
        <v>50</v>
      </c>
      <c r="E198" s="13" t="s">
        <v>4</v>
      </c>
      <c r="F198" s="15">
        <f t="shared" si="56"/>
        <v>10</v>
      </c>
      <c r="G198" s="15">
        <f t="shared" si="56"/>
        <v>0</v>
      </c>
      <c r="H198" s="15">
        <f t="shared" si="56"/>
        <v>0</v>
      </c>
      <c r="I198" s="74"/>
    </row>
    <row r="199" spans="1:9" x14ac:dyDescent="0.25">
      <c r="A199" s="11">
        <v>129</v>
      </c>
      <c r="B199" s="16" t="s">
        <v>51</v>
      </c>
      <c r="C199" s="13" t="s">
        <v>95</v>
      </c>
      <c r="D199" s="13" t="s">
        <v>26</v>
      </c>
      <c r="E199" s="13" t="s">
        <v>4</v>
      </c>
      <c r="F199" s="15">
        <v>10</v>
      </c>
      <c r="G199" s="15">
        <v>0</v>
      </c>
      <c r="H199" s="15">
        <v>0</v>
      </c>
      <c r="I199" s="74"/>
    </row>
    <row r="200" spans="1:9" x14ac:dyDescent="0.25">
      <c r="A200" s="11">
        <v>130</v>
      </c>
      <c r="B200" s="60" t="s">
        <v>52</v>
      </c>
      <c r="C200" s="13" t="s">
        <v>92</v>
      </c>
      <c r="D200" s="13"/>
      <c r="E200" s="13"/>
      <c r="F200" s="14">
        <f>F201+F214+F211</f>
        <v>1505</v>
      </c>
      <c r="G200" s="14">
        <f>G201+G214+G211</f>
        <v>1255.5</v>
      </c>
      <c r="H200" s="14">
        <f>H201+H214+H211</f>
        <v>1255.5</v>
      </c>
      <c r="I200" s="76">
        <f t="shared" ref="I200:I203" si="57">SUM(H200*100)/G200</f>
        <v>100</v>
      </c>
    </row>
    <row r="201" spans="1:9" ht="26.4" customHeight="1" x14ac:dyDescent="0.25">
      <c r="A201" s="11">
        <v>131</v>
      </c>
      <c r="B201" s="9" t="s">
        <v>55</v>
      </c>
      <c r="C201" s="13" t="s">
        <v>99</v>
      </c>
      <c r="D201" s="13"/>
      <c r="E201" s="13" t="s">
        <v>5</v>
      </c>
      <c r="F201" s="14">
        <f t="shared" ref="F201:H202" si="58">F202</f>
        <v>1319.7</v>
      </c>
      <c r="G201" s="14">
        <f>G202</f>
        <v>1010.8</v>
      </c>
      <c r="H201" s="14">
        <f t="shared" si="58"/>
        <v>1010.8</v>
      </c>
      <c r="I201" s="76">
        <f t="shared" si="57"/>
        <v>100</v>
      </c>
    </row>
    <row r="202" spans="1:9" ht="30.6" x14ac:dyDescent="0.25">
      <c r="A202" s="11">
        <v>132</v>
      </c>
      <c r="B202" s="46" t="s">
        <v>40</v>
      </c>
      <c r="C202" s="13" t="s">
        <v>99</v>
      </c>
      <c r="D202" s="13" t="s">
        <v>19</v>
      </c>
      <c r="E202" s="13" t="s">
        <v>5</v>
      </c>
      <c r="F202" s="15">
        <f t="shared" si="58"/>
        <v>1319.7</v>
      </c>
      <c r="G202" s="15">
        <f t="shared" si="58"/>
        <v>1010.8</v>
      </c>
      <c r="H202" s="15">
        <f t="shared" si="58"/>
        <v>1010.8</v>
      </c>
      <c r="I202" s="76">
        <f t="shared" si="57"/>
        <v>100</v>
      </c>
    </row>
    <row r="203" spans="1:9" ht="20.399999999999999" customHeight="1" x14ac:dyDescent="0.25">
      <c r="A203" s="11">
        <v>133</v>
      </c>
      <c r="B203" s="16" t="s">
        <v>61</v>
      </c>
      <c r="C203" s="13" t="s">
        <v>99</v>
      </c>
      <c r="D203" s="13" t="s">
        <v>27</v>
      </c>
      <c r="E203" s="13" t="s">
        <v>5</v>
      </c>
      <c r="F203" s="15">
        <v>1319.7</v>
      </c>
      <c r="G203" s="15">
        <v>1010.8</v>
      </c>
      <c r="H203" s="15">
        <v>1010.8</v>
      </c>
      <c r="I203" s="76">
        <f t="shared" si="57"/>
        <v>100</v>
      </c>
    </row>
    <row r="204" spans="1:9" ht="52.8" hidden="1" customHeight="1" x14ac:dyDescent="0.25">
      <c r="A204" s="11">
        <v>108</v>
      </c>
      <c r="B204" s="9" t="s">
        <v>3</v>
      </c>
      <c r="C204" s="13" t="s">
        <v>154</v>
      </c>
      <c r="D204" s="13" t="s">
        <v>36</v>
      </c>
      <c r="E204" s="13" t="s">
        <v>39</v>
      </c>
      <c r="F204" s="15">
        <f t="shared" ref="F204:H205" si="59">F205</f>
        <v>0</v>
      </c>
      <c r="G204" s="15">
        <f t="shared" si="59"/>
        <v>0</v>
      </c>
      <c r="H204" s="15">
        <f t="shared" si="59"/>
        <v>0</v>
      </c>
      <c r="I204" s="74" t="e">
        <f t="shared" ref="I204:I210" si="60">H204*100/G204</f>
        <v>#DIV/0!</v>
      </c>
    </row>
    <row r="205" spans="1:9" ht="2.4" hidden="1" customHeight="1" x14ac:dyDescent="0.25">
      <c r="A205" s="11">
        <v>109</v>
      </c>
      <c r="B205" s="16" t="s">
        <v>56</v>
      </c>
      <c r="C205" s="13" t="s">
        <v>154</v>
      </c>
      <c r="D205" s="13" t="s">
        <v>19</v>
      </c>
      <c r="E205" s="13" t="s">
        <v>39</v>
      </c>
      <c r="F205" s="15">
        <f t="shared" si="59"/>
        <v>0</v>
      </c>
      <c r="G205" s="15">
        <f t="shared" si="59"/>
        <v>0</v>
      </c>
      <c r="H205" s="15">
        <f t="shared" si="59"/>
        <v>0</v>
      </c>
      <c r="I205" s="74" t="e">
        <f t="shared" si="60"/>
        <v>#DIV/0!</v>
      </c>
    </row>
    <row r="206" spans="1:9" ht="26.4" hidden="1" customHeight="1" x14ac:dyDescent="0.25">
      <c r="A206" s="11">
        <v>110</v>
      </c>
      <c r="B206" s="9" t="s">
        <v>20</v>
      </c>
      <c r="C206" s="13" t="s">
        <v>154</v>
      </c>
      <c r="D206" s="13" t="s">
        <v>21</v>
      </c>
      <c r="E206" s="13" t="s">
        <v>39</v>
      </c>
      <c r="F206" s="15">
        <v>0</v>
      </c>
      <c r="G206" s="15">
        <v>0</v>
      </c>
      <c r="H206" s="15">
        <v>0</v>
      </c>
      <c r="I206" s="74" t="e">
        <f t="shared" si="60"/>
        <v>#DIV/0!</v>
      </c>
    </row>
    <row r="207" spans="1:9" ht="79.2" hidden="1" customHeight="1" x14ac:dyDescent="0.25">
      <c r="A207" s="11">
        <f t="shared" ref="A207:A210" si="61">A206+1</f>
        <v>111</v>
      </c>
      <c r="B207" s="43" t="s">
        <v>134</v>
      </c>
      <c r="C207" s="13" t="s">
        <v>154</v>
      </c>
      <c r="D207" s="13" t="s">
        <v>36</v>
      </c>
      <c r="E207" s="13"/>
      <c r="F207" s="15">
        <f t="shared" ref="F207:H209" si="62">F208</f>
        <v>0</v>
      </c>
      <c r="G207" s="15">
        <f t="shared" si="62"/>
        <v>0</v>
      </c>
      <c r="H207" s="15">
        <f t="shared" si="62"/>
        <v>0</v>
      </c>
      <c r="I207" s="74" t="e">
        <f t="shared" si="60"/>
        <v>#DIV/0!</v>
      </c>
    </row>
    <row r="208" spans="1:9" ht="13.2" hidden="1" customHeight="1" x14ac:dyDescent="0.25">
      <c r="A208" s="11">
        <f t="shared" si="61"/>
        <v>112</v>
      </c>
      <c r="B208" s="9" t="s">
        <v>11</v>
      </c>
      <c r="C208" s="13" t="s">
        <v>154</v>
      </c>
      <c r="D208" s="13"/>
      <c r="E208" s="13" t="s">
        <v>10</v>
      </c>
      <c r="F208" s="14">
        <f t="shared" si="62"/>
        <v>0</v>
      </c>
      <c r="G208" s="14">
        <f t="shared" si="62"/>
        <v>0</v>
      </c>
      <c r="H208" s="14">
        <f t="shared" si="62"/>
        <v>0</v>
      </c>
      <c r="I208" s="74" t="e">
        <f t="shared" si="60"/>
        <v>#DIV/0!</v>
      </c>
    </row>
    <row r="209" spans="1:9" ht="52.8" hidden="1" customHeight="1" x14ac:dyDescent="0.25">
      <c r="A209" s="11">
        <f t="shared" si="61"/>
        <v>113</v>
      </c>
      <c r="B209" s="9" t="s">
        <v>40</v>
      </c>
      <c r="C209" s="13" t="s">
        <v>154</v>
      </c>
      <c r="D209" s="13" t="s">
        <v>19</v>
      </c>
      <c r="E209" s="13" t="s">
        <v>10</v>
      </c>
      <c r="F209" s="15">
        <f t="shared" si="62"/>
        <v>0</v>
      </c>
      <c r="G209" s="15">
        <f t="shared" si="62"/>
        <v>0</v>
      </c>
      <c r="H209" s="15">
        <f t="shared" si="62"/>
        <v>0</v>
      </c>
      <c r="I209" s="74" t="e">
        <f t="shared" si="60"/>
        <v>#DIV/0!</v>
      </c>
    </row>
    <row r="210" spans="1:9" ht="26.4" hidden="1" customHeight="1" x14ac:dyDescent="0.25">
      <c r="A210" s="11">
        <f t="shared" si="61"/>
        <v>114</v>
      </c>
      <c r="B210" s="9" t="s">
        <v>41</v>
      </c>
      <c r="C210" s="13" t="s">
        <v>154</v>
      </c>
      <c r="D210" s="13" t="s">
        <v>27</v>
      </c>
      <c r="E210" s="13" t="s">
        <v>10</v>
      </c>
      <c r="F210" s="15">
        <v>0</v>
      </c>
      <c r="G210" s="15">
        <v>0</v>
      </c>
      <c r="H210" s="15">
        <v>0</v>
      </c>
      <c r="I210" s="74" t="e">
        <f t="shared" si="60"/>
        <v>#DIV/0!</v>
      </c>
    </row>
    <row r="211" spans="1:9" ht="63" customHeight="1" x14ac:dyDescent="0.25">
      <c r="A211" s="11">
        <v>134</v>
      </c>
      <c r="B211" s="65" t="s">
        <v>196</v>
      </c>
      <c r="C211" s="63" t="s">
        <v>198</v>
      </c>
      <c r="D211" s="63"/>
      <c r="E211" s="63" t="s">
        <v>5</v>
      </c>
      <c r="F211" s="55">
        <f>F212</f>
        <v>168.5</v>
      </c>
      <c r="G211" s="18">
        <f t="shared" ref="G211:H212" si="63">G212</f>
        <v>227.9</v>
      </c>
      <c r="H211" s="18">
        <f t="shared" si="63"/>
        <v>227.9</v>
      </c>
      <c r="I211" s="76">
        <f t="shared" ref="I211:I213" si="64">SUM(H211*100)/G211</f>
        <v>100</v>
      </c>
    </row>
    <row r="212" spans="1:9" ht="58.8" customHeight="1" x14ac:dyDescent="0.25">
      <c r="A212" s="11">
        <v>135</v>
      </c>
      <c r="B212" s="64" t="s">
        <v>45</v>
      </c>
      <c r="C212" s="63" t="s">
        <v>198</v>
      </c>
      <c r="D212" s="63" t="s">
        <v>19</v>
      </c>
      <c r="E212" s="63" t="s">
        <v>5</v>
      </c>
      <c r="F212" s="55">
        <f>F213</f>
        <v>168.5</v>
      </c>
      <c r="G212" s="18">
        <f t="shared" si="63"/>
        <v>227.9</v>
      </c>
      <c r="H212" s="18">
        <f t="shared" si="63"/>
        <v>227.9</v>
      </c>
      <c r="I212" s="76">
        <f t="shared" si="64"/>
        <v>100</v>
      </c>
    </row>
    <row r="213" spans="1:9" ht="26.4" customHeight="1" x14ac:dyDescent="0.25">
      <c r="A213" s="11">
        <v>136</v>
      </c>
      <c r="B213" s="65" t="s">
        <v>70</v>
      </c>
      <c r="C213" s="63" t="s">
        <v>198</v>
      </c>
      <c r="D213" s="63" t="s">
        <v>27</v>
      </c>
      <c r="E213" s="63" t="s">
        <v>5</v>
      </c>
      <c r="F213" s="55">
        <v>168.5</v>
      </c>
      <c r="G213" s="18">
        <v>227.9</v>
      </c>
      <c r="H213" s="18">
        <v>227.9</v>
      </c>
      <c r="I213" s="76">
        <f t="shared" si="64"/>
        <v>100</v>
      </c>
    </row>
    <row r="214" spans="1:9" ht="41.4" x14ac:dyDescent="0.25">
      <c r="A214" s="11">
        <v>137</v>
      </c>
      <c r="B214" s="16" t="s">
        <v>62</v>
      </c>
      <c r="C214" s="13" t="s">
        <v>100</v>
      </c>
      <c r="D214" s="13" t="s">
        <v>36</v>
      </c>
      <c r="E214" s="13"/>
      <c r="F214" s="15">
        <f>F215</f>
        <v>16.8</v>
      </c>
      <c r="G214" s="15">
        <f t="shared" ref="G214:H214" si="65">G215</f>
        <v>16.8</v>
      </c>
      <c r="H214" s="15">
        <f t="shared" si="65"/>
        <v>16.8</v>
      </c>
      <c r="I214" s="76">
        <f t="shared" ref="I214:I261" si="66">SUM(H214*100)/G214</f>
        <v>100</v>
      </c>
    </row>
    <row r="215" spans="1:9" ht="21" x14ac:dyDescent="0.25">
      <c r="A215" s="11">
        <v>138</v>
      </c>
      <c r="B215" s="9" t="s">
        <v>22</v>
      </c>
      <c r="C215" s="13" t="s">
        <v>100</v>
      </c>
      <c r="D215" s="13" t="s">
        <v>23</v>
      </c>
      <c r="E215" s="13" t="s">
        <v>5</v>
      </c>
      <c r="F215" s="15">
        <f t="shared" ref="F215:H215" si="67">F216</f>
        <v>16.8</v>
      </c>
      <c r="G215" s="15">
        <f t="shared" si="67"/>
        <v>16.8</v>
      </c>
      <c r="H215" s="15">
        <f t="shared" si="67"/>
        <v>16.8</v>
      </c>
      <c r="I215" s="76">
        <f t="shared" si="66"/>
        <v>100</v>
      </c>
    </row>
    <row r="216" spans="1:9" ht="21" x14ac:dyDescent="0.25">
      <c r="A216" s="11">
        <v>139</v>
      </c>
      <c r="B216" s="9" t="s">
        <v>24</v>
      </c>
      <c r="C216" s="13" t="s">
        <v>100</v>
      </c>
      <c r="D216" s="13" t="s">
        <v>25</v>
      </c>
      <c r="E216" s="13" t="s">
        <v>5</v>
      </c>
      <c r="F216" s="15">
        <v>16.8</v>
      </c>
      <c r="G216" s="15">
        <v>16.8</v>
      </c>
      <c r="H216" s="15">
        <v>16.8</v>
      </c>
      <c r="I216" s="76">
        <f t="shared" si="66"/>
        <v>100</v>
      </c>
    </row>
    <row r="217" spans="1:9" x14ac:dyDescent="0.25">
      <c r="A217" s="11">
        <v>140</v>
      </c>
      <c r="B217" s="48" t="s">
        <v>180</v>
      </c>
      <c r="C217" s="13"/>
      <c r="D217" s="13"/>
      <c r="E217" s="13"/>
      <c r="F217" s="15"/>
      <c r="G217" s="15"/>
      <c r="H217" s="15"/>
      <c r="I217" s="76"/>
    </row>
    <row r="218" spans="1:9" x14ac:dyDescent="0.25">
      <c r="A218" s="11">
        <v>141</v>
      </c>
      <c r="B218" s="48" t="s">
        <v>7</v>
      </c>
      <c r="C218" s="13"/>
      <c r="D218" s="13"/>
      <c r="E218" s="13" t="s">
        <v>6</v>
      </c>
      <c r="F218" s="14">
        <f>F219</f>
        <v>619.79999999999995</v>
      </c>
      <c r="G218" s="14">
        <f t="shared" ref="G218:H218" si="68">G219</f>
        <v>620.70000000000005</v>
      </c>
      <c r="H218" s="14">
        <f t="shared" si="68"/>
        <v>620.70000000000005</v>
      </c>
      <c r="I218" s="76">
        <f t="shared" si="66"/>
        <v>100</v>
      </c>
    </row>
    <row r="219" spans="1:9" ht="21" x14ac:dyDescent="0.25">
      <c r="A219" s="11">
        <v>142</v>
      </c>
      <c r="B219" s="9" t="s">
        <v>181</v>
      </c>
      <c r="C219" s="13" t="s">
        <v>90</v>
      </c>
      <c r="D219" s="13"/>
      <c r="E219" s="13" t="s">
        <v>6</v>
      </c>
      <c r="F219" s="15">
        <f>F220</f>
        <v>619.79999999999995</v>
      </c>
      <c r="G219" s="15">
        <f t="shared" ref="G219:H220" si="69">G220</f>
        <v>620.70000000000005</v>
      </c>
      <c r="H219" s="15">
        <f t="shared" si="69"/>
        <v>620.70000000000005</v>
      </c>
      <c r="I219" s="76">
        <f t="shared" si="66"/>
        <v>100</v>
      </c>
    </row>
    <row r="220" spans="1:9" ht="21" x14ac:dyDescent="0.25">
      <c r="A220" s="11">
        <v>143</v>
      </c>
      <c r="B220" s="9" t="s">
        <v>55</v>
      </c>
      <c r="C220" s="13" t="s">
        <v>101</v>
      </c>
      <c r="D220" s="13"/>
      <c r="E220" s="13" t="s">
        <v>6</v>
      </c>
      <c r="F220" s="15">
        <f>F221</f>
        <v>619.79999999999995</v>
      </c>
      <c r="G220" s="15">
        <f t="shared" si="69"/>
        <v>620.70000000000005</v>
      </c>
      <c r="H220" s="15">
        <f t="shared" si="69"/>
        <v>620.70000000000005</v>
      </c>
      <c r="I220" s="76">
        <f t="shared" si="66"/>
        <v>100</v>
      </c>
    </row>
    <row r="221" spans="1:9" ht="34.200000000000003" customHeight="1" x14ac:dyDescent="0.25">
      <c r="A221" s="11">
        <v>144</v>
      </c>
      <c r="B221" s="9" t="s">
        <v>58</v>
      </c>
      <c r="C221" s="13" t="s">
        <v>101</v>
      </c>
      <c r="D221" s="13"/>
      <c r="E221" s="13" t="s">
        <v>6</v>
      </c>
      <c r="F221" s="15">
        <f>F222+F224</f>
        <v>619.79999999999995</v>
      </c>
      <c r="G221" s="15">
        <f t="shared" ref="G221:H221" si="70">G222+G224</f>
        <v>620.70000000000005</v>
      </c>
      <c r="H221" s="15">
        <f t="shared" si="70"/>
        <v>620.70000000000005</v>
      </c>
      <c r="I221" s="76">
        <f t="shared" si="66"/>
        <v>100</v>
      </c>
    </row>
    <row r="222" spans="1:9" ht="41.4" x14ac:dyDescent="0.25">
      <c r="A222" s="11">
        <v>145</v>
      </c>
      <c r="B222" s="9" t="s">
        <v>53</v>
      </c>
      <c r="C222" s="13" t="s">
        <v>101</v>
      </c>
      <c r="D222" s="13" t="s">
        <v>19</v>
      </c>
      <c r="E222" s="13" t="s">
        <v>6</v>
      </c>
      <c r="F222" s="15">
        <f>F223</f>
        <v>489.9</v>
      </c>
      <c r="G222" s="15">
        <f>G223</f>
        <v>489.9</v>
      </c>
      <c r="H222" s="15">
        <f>H223</f>
        <v>489.9</v>
      </c>
      <c r="I222" s="76">
        <f t="shared" si="66"/>
        <v>100</v>
      </c>
    </row>
    <row r="223" spans="1:9" ht="21" x14ac:dyDescent="0.25">
      <c r="A223" s="11">
        <v>146</v>
      </c>
      <c r="B223" s="16" t="s">
        <v>41</v>
      </c>
      <c r="C223" s="13" t="s">
        <v>101</v>
      </c>
      <c r="D223" s="13" t="s">
        <v>21</v>
      </c>
      <c r="E223" s="13" t="s">
        <v>6</v>
      </c>
      <c r="F223" s="15">
        <v>489.9</v>
      </c>
      <c r="G223" s="15">
        <v>489.9</v>
      </c>
      <c r="H223" s="15">
        <v>489.9</v>
      </c>
      <c r="I223" s="76">
        <f t="shared" si="66"/>
        <v>100</v>
      </c>
    </row>
    <row r="224" spans="1:9" ht="21" x14ac:dyDescent="0.25">
      <c r="A224" s="11">
        <v>147</v>
      </c>
      <c r="B224" s="9" t="s">
        <v>22</v>
      </c>
      <c r="C224" s="13" t="s">
        <v>101</v>
      </c>
      <c r="D224" s="13" t="s">
        <v>23</v>
      </c>
      <c r="E224" s="13" t="s">
        <v>6</v>
      </c>
      <c r="F224" s="15">
        <f>F225</f>
        <v>129.9</v>
      </c>
      <c r="G224" s="15">
        <f>G225</f>
        <v>130.80000000000001</v>
      </c>
      <c r="H224" s="15">
        <f>H225</f>
        <v>130.80000000000001</v>
      </c>
      <c r="I224" s="76">
        <f t="shared" si="66"/>
        <v>100</v>
      </c>
    </row>
    <row r="225" spans="1:9" ht="21" x14ac:dyDescent="0.25">
      <c r="A225" s="11">
        <v>148</v>
      </c>
      <c r="B225" s="9" t="s">
        <v>24</v>
      </c>
      <c r="C225" s="13" t="s">
        <v>101</v>
      </c>
      <c r="D225" s="13" t="s">
        <v>25</v>
      </c>
      <c r="E225" s="13" t="s">
        <v>6</v>
      </c>
      <c r="F225" s="15">
        <v>129.9</v>
      </c>
      <c r="G225" s="15">
        <v>130.80000000000001</v>
      </c>
      <c r="H225" s="15">
        <v>130.80000000000001</v>
      </c>
      <c r="I225" s="76">
        <f t="shared" si="66"/>
        <v>100</v>
      </c>
    </row>
    <row r="226" spans="1:9" x14ac:dyDescent="0.25">
      <c r="A226" s="11">
        <v>149</v>
      </c>
      <c r="B226" s="48" t="s">
        <v>188</v>
      </c>
      <c r="C226" s="13" t="s">
        <v>92</v>
      </c>
      <c r="D226" s="13" t="s">
        <v>36</v>
      </c>
      <c r="E226" s="13"/>
      <c r="F226" s="14">
        <f>F227</f>
        <v>6590.5</v>
      </c>
      <c r="G226" s="14">
        <f t="shared" ref="G226:H226" si="71">G227</f>
        <v>7259.4999999999991</v>
      </c>
      <c r="H226" s="14">
        <f t="shared" si="71"/>
        <v>7252.8</v>
      </c>
      <c r="I226" s="76">
        <f t="shared" si="66"/>
        <v>99.907707142365183</v>
      </c>
    </row>
    <row r="227" spans="1:9" x14ac:dyDescent="0.25">
      <c r="A227" s="11">
        <v>150</v>
      </c>
      <c r="B227" s="9" t="s">
        <v>11</v>
      </c>
      <c r="C227" s="13" t="s">
        <v>92</v>
      </c>
      <c r="D227" s="13"/>
      <c r="E227" s="13" t="s">
        <v>10</v>
      </c>
      <c r="F227" s="15">
        <f>F237+F239+F231</f>
        <v>6590.5</v>
      </c>
      <c r="G227" s="15">
        <f>G228</f>
        <v>7259.4999999999991</v>
      </c>
      <c r="H227" s="15">
        <f>H228</f>
        <v>7252.8</v>
      </c>
      <c r="I227" s="76">
        <f t="shared" si="66"/>
        <v>99.907707142365183</v>
      </c>
    </row>
    <row r="228" spans="1:9" ht="16.8" customHeight="1" x14ac:dyDescent="0.25">
      <c r="A228" s="11">
        <v>151</v>
      </c>
      <c r="B228" s="9" t="s">
        <v>59</v>
      </c>
      <c r="C228" s="13" t="s">
        <v>92</v>
      </c>
      <c r="D228" s="13"/>
      <c r="E228" s="13" t="s">
        <v>10</v>
      </c>
      <c r="F228" s="15">
        <f>F229</f>
        <v>6590.5</v>
      </c>
      <c r="G228" s="15">
        <f t="shared" ref="G228:H228" si="72">G229</f>
        <v>7259.4999999999991</v>
      </c>
      <c r="H228" s="15">
        <f t="shared" si="72"/>
        <v>7252.8</v>
      </c>
      <c r="I228" s="76">
        <f t="shared" si="66"/>
        <v>99.907707142365183</v>
      </c>
    </row>
    <row r="229" spans="1:9" ht="56.4" customHeight="1" x14ac:dyDescent="0.25">
      <c r="A229" s="11">
        <v>152</v>
      </c>
      <c r="B229" s="9" t="s">
        <v>73</v>
      </c>
      <c r="C229" s="13" t="s">
        <v>92</v>
      </c>
      <c r="D229" s="13"/>
      <c r="E229" s="13" t="s">
        <v>10</v>
      </c>
      <c r="F229" s="15">
        <f>F230+F236</f>
        <v>6590.5</v>
      </c>
      <c r="G229" s="15">
        <f>G230+G236+G233</f>
        <v>7259.4999999999991</v>
      </c>
      <c r="H229" s="15">
        <f>H230+H236+H233</f>
        <v>7252.8</v>
      </c>
      <c r="I229" s="76">
        <f t="shared" si="66"/>
        <v>99.907707142365183</v>
      </c>
    </row>
    <row r="230" spans="1:9" ht="60" customHeight="1" x14ac:dyDescent="0.25">
      <c r="A230" s="11">
        <v>153</v>
      </c>
      <c r="B230" s="65" t="s">
        <v>196</v>
      </c>
      <c r="C230" s="63" t="s">
        <v>198</v>
      </c>
      <c r="D230" s="63"/>
      <c r="E230" s="63" t="s">
        <v>10</v>
      </c>
      <c r="F230" s="55">
        <f>F231</f>
        <v>393.4</v>
      </c>
      <c r="G230" s="18">
        <f>G231</f>
        <v>521.20000000000005</v>
      </c>
      <c r="H230" s="18">
        <f>H231</f>
        <v>521.20000000000005</v>
      </c>
      <c r="I230" s="76">
        <f t="shared" si="66"/>
        <v>100</v>
      </c>
    </row>
    <row r="231" spans="1:9" ht="57" customHeight="1" x14ac:dyDescent="0.25">
      <c r="A231" s="11">
        <v>154</v>
      </c>
      <c r="B231" s="64" t="s">
        <v>45</v>
      </c>
      <c r="C231" s="63" t="s">
        <v>198</v>
      </c>
      <c r="D231" s="63" t="s">
        <v>19</v>
      </c>
      <c r="E231" s="63" t="s">
        <v>10</v>
      </c>
      <c r="F231" s="55">
        <f>F232</f>
        <v>393.4</v>
      </c>
      <c r="G231" s="18">
        <f t="shared" ref="G231:H231" si="73">G232</f>
        <v>521.20000000000005</v>
      </c>
      <c r="H231" s="18">
        <f t="shared" si="73"/>
        <v>521.20000000000005</v>
      </c>
      <c r="I231" s="76">
        <f t="shared" si="66"/>
        <v>100</v>
      </c>
    </row>
    <row r="232" spans="1:9" ht="22.2" customHeight="1" x14ac:dyDescent="0.25">
      <c r="A232" s="11">
        <v>155</v>
      </c>
      <c r="B232" s="65" t="s">
        <v>70</v>
      </c>
      <c r="C232" s="63" t="s">
        <v>198</v>
      </c>
      <c r="D232" s="63" t="s">
        <v>27</v>
      </c>
      <c r="E232" s="63" t="s">
        <v>10</v>
      </c>
      <c r="F232" s="55">
        <v>393.4</v>
      </c>
      <c r="G232" s="18">
        <v>521.20000000000005</v>
      </c>
      <c r="H232" s="18">
        <v>521.20000000000005</v>
      </c>
      <c r="I232" s="76">
        <f t="shared" si="66"/>
        <v>100</v>
      </c>
    </row>
    <row r="233" spans="1:9" ht="39.6" customHeight="1" x14ac:dyDescent="0.25">
      <c r="A233" s="11">
        <v>156</v>
      </c>
      <c r="B233" s="65" t="s">
        <v>231</v>
      </c>
      <c r="C233" s="63" t="s">
        <v>232</v>
      </c>
      <c r="D233" s="63"/>
      <c r="E233" s="63" t="s">
        <v>10</v>
      </c>
      <c r="F233" s="55"/>
      <c r="G233" s="55">
        <f>G234</f>
        <v>423</v>
      </c>
      <c r="H233" s="55">
        <f>H234</f>
        <v>423</v>
      </c>
      <c r="I233" s="76">
        <f t="shared" si="66"/>
        <v>100</v>
      </c>
    </row>
    <row r="234" spans="1:9" ht="22.2" customHeight="1" x14ac:dyDescent="0.25">
      <c r="A234" s="11">
        <v>157</v>
      </c>
      <c r="B234" s="61" t="s">
        <v>40</v>
      </c>
      <c r="C234" s="63" t="s">
        <v>232</v>
      </c>
      <c r="D234" s="63" t="s">
        <v>19</v>
      </c>
      <c r="E234" s="63" t="s">
        <v>10</v>
      </c>
      <c r="F234" s="55"/>
      <c r="G234" s="55">
        <f>G235</f>
        <v>423</v>
      </c>
      <c r="H234" s="55">
        <f>H235</f>
        <v>423</v>
      </c>
      <c r="I234" s="76">
        <f t="shared" si="66"/>
        <v>100</v>
      </c>
    </row>
    <row r="235" spans="1:9" ht="22.2" customHeight="1" x14ac:dyDescent="0.25">
      <c r="A235" s="11">
        <v>158</v>
      </c>
      <c r="B235" s="61" t="s">
        <v>41</v>
      </c>
      <c r="C235" s="63" t="s">
        <v>232</v>
      </c>
      <c r="D235" s="63" t="s">
        <v>27</v>
      </c>
      <c r="E235" s="63" t="s">
        <v>10</v>
      </c>
      <c r="F235" s="55"/>
      <c r="G235" s="55">
        <v>423</v>
      </c>
      <c r="H235" s="55">
        <v>423</v>
      </c>
      <c r="I235" s="76">
        <f t="shared" si="66"/>
        <v>100</v>
      </c>
    </row>
    <row r="236" spans="1:9" ht="52.8" customHeight="1" x14ac:dyDescent="0.25">
      <c r="A236" s="11">
        <v>159</v>
      </c>
      <c r="B236" s="9" t="s">
        <v>73</v>
      </c>
      <c r="C236" s="13" t="s">
        <v>118</v>
      </c>
      <c r="D236" s="17"/>
      <c r="E236" s="13" t="s">
        <v>10</v>
      </c>
      <c r="F236" s="18">
        <f>F237+F239</f>
        <v>6197.1</v>
      </c>
      <c r="G236" s="18">
        <f>G237+G239</f>
        <v>6315.2999999999993</v>
      </c>
      <c r="H236" s="18">
        <f>H237+H239</f>
        <v>6308.6</v>
      </c>
      <c r="I236" s="75">
        <f t="shared" ref="I236" si="74">SUM(H236*100)/G236</f>
        <v>99.893908444571139</v>
      </c>
    </row>
    <row r="237" spans="1:9" ht="31.2" x14ac:dyDescent="0.25">
      <c r="A237" s="11">
        <v>160</v>
      </c>
      <c r="B237" s="8" t="s">
        <v>40</v>
      </c>
      <c r="C237" s="13" t="s">
        <v>118</v>
      </c>
      <c r="D237" s="13" t="s">
        <v>19</v>
      </c>
      <c r="E237" s="13" t="s">
        <v>10</v>
      </c>
      <c r="F237" s="15">
        <f>F238</f>
        <v>3267.3</v>
      </c>
      <c r="G237" s="15">
        <f>G238</f>
        <v>3358.6</v>
      </c>
      <c r="H237" s="15">
        <f>H238</f>
        <v>3358.6</v>
      </c>
      <c r="I237" s="76">
        <f t="shared" si="66"/>
        <v>100</v>
      </c>
    </row>
    <row r="238" spans="1:9" ht="21" x14ac:dyDescent="0.25">
      <c r="A238" s="11">
        <v>161</v>
      </c>
      <c r="B238" s="9" t="s">
        <v>41</v>
      </c>
      <c r="C238" s="13" t="s">
        <v>118</v>
      </c>
      <c r="D238" s="13" t="s">
        <v>27</v>
      </c>
      <c r="E238" s="13" t="s">
        <v>10</v>
      </c>
      <c r="F238" s="15">
        <v>3267.3</v>
      </c>
      <c r="G238" s="15">
        <v>3358.6</v>
      </c>
      <c r="H238" s="15">
        <v>3358.6</v>
      </c>
      <c r="I238" s="76">
        <f t="shared" si="66"/>
        <v>100</v>
      </c>
    </row>
    <row r="239" spans="1:9" ht="21" x14ac:dyDescent="0.25">
      <c r="A239" s="11">
        <v>162</v>
      </c>
      <c r="B239" s="9" t="s">
        <v>22</v>
      </c>
      <c r="C239" s="13" t="s">
        <v>118</v>
      </c>
      <c r="D239" s="13" t="s">
        <v>23</v>
      </c>
      <c r="E239" s="13" t="s">
        <v>10</v>
      </c>
      <c r="F239" s="15">
        <f>F240</f>
        <v>2929.8</v>
      </c>
      <c r="G239" s="15">
        <f>G240</f>
        <v>2956.7</v>
      </c>
      <c r="H239" s="15">
        <f>H240</f>
        <v>2950</v>
      </c>
      <c r="I239" s="76">
        <f t="shared" si="66"/>
        <v>99.773396015828467</v>
      </c>
    </row>
    <row r="240" spans="1:9" ht="21" x14ac:dyDescent="0.25">
      <c r="A240" s="11">
        <v>163</v>
      </c>
      <c r="B240" s="9" t="s">
        <v>24</v>
      </c>
      <c r="C240" s="13" t="s">
        <v>118</v>
      </c>
      <c r="D240" s="13" t="s">
        <v>25</v>
      </c>
      <c r="E240" s="13" t="s">
        <v>10</v>
      </c>
      <c r="F240" s="15">
        <v>2929.8</v>
      </c>
      <c r="G240" s="15">
        <v>2956.7</v>
      </c>
      <c r="H240" s="15">
        <v>2950</v>
      </c>
      <c r="I240" s="76">
        <f t="shared" si="66"/>
        <v>99.773396015828467</v>
      </c>
    </row>
    <row r="241" spans="1:9" ht="26.4" hidden="1" customHeight="1" x14ac:dyDescent="0.25">
      <c r="A241" s="11">
        <v>179</v>
      </c>
      <c r="B241" s="8" t="s">
        <v>22</v>
      </c>
      <c r="C241" s="13" t="s">
        <v>149</v>
      </c>
      <c r="D241" s="13" t="s">
        <v>23</v>
      </c>
      <c r="E241" s="13" t="s">
        <v>10</v>
      </c>
      <c r="F241" s="15">
        <f>F242</f>
        <v>0</v>
      </c>
      <c r="G241" s="15">
        <f>G242</f>
        <v>0</v>
      </c>
      <c r="H241" s="15">
        <f>H242</f>
        <v>0</v>
      </c>
      <c r="I241" s="76" t="e">
        <f t="shared" si="66"/>
        <v>#DIV/0!</v>
      </c>
    </row>
    <row r="242" spans="1:9" ht="26.4" hidden="1" customHeight="1" x14ac:dyDescent="0.25">
      <c r="A242" s="11">
        <v>180</v>
      </c>
      <c r="B242" s="8" t="s">
        <v>24</v>
      </c>
      <c r="C242" s="13" t="s">
        <v>149</v>
      </c>
      <c r="D242" s="13" t="s">
        <v>25</v>
      </c>
      <c r="E242" s="13" t="s">
        <v>10</v>
      </c>
      <c r="F242" s="15">
        <v>0</v>
      </c>
      <c r="G242" s="15">
        <v>0</v>
      </c>
      <c r="H242" s="15">
        <v>0</v>
      </c>
      <c r="I242" s="76" t="e">
        <f t="shared" si="66"/>
        <v>#DIV/0!</v>
      </c>
    </row>
    <row r="243" spans="1:9" x14ac:dyDescent="0.25">
      <c r="A243" s="11">
        <v>164</v>
      </c>
      <c r="B243" s="56" t="s">
        <v>172</v>
      </c>
      <c r="C243" s="13"/>
      <c r="D243" s="13"/>
      <c r="E243" s="13" t="s">
        <v>174</v>
      </c>
      <c r="F243" s="14">
        <f>F244</f>
        <v>795</v>
      </c>
      <c r="G243" s="14">
        <f t="shared" ref="G243:H243" si="75">G244</f>
        <v>766.4</v>
      </c>
      <c r="H243" s="14">
        <f t="shared" si="75"/>
        <v>766.4</v>
      </c>
      <c r="I243" s="76">
        <f t="shared" si="66"/>
        <v>100</v>
      </c>
    </row>
    <row r="244" spans="1:9" x14ac:dyDescent="0.25">
      <c r="A244" s="11">
        <v>165</v>
      </c>
      <c r="B244" s="8" t="s">
        <v>67</v>
      </c>
      <c r="C244" s="13"/>
      <c r="D244" s="13"/>
      <c r="E244" s="13" t="s">
        <v>174</v>
      </c>
      <c r="F244" s="15">
        <f>F245</f>
        <v>795</v>
      </c>
      <c r="G244" s="15">
        <f t="shared" ref="G244:H244" si="76">G245</f>
        <v>766.4</v>
      </c>
      <c r="H244" s="15">
        <f t="shared" si="76"/>
        <v>766.4</v>
      </c>
      <c r="I244" s="76">
        <f t="shared" si="66"/>
        <v>100</v>
      </c>
    </row>
    <row r="245" spans="1:9" ht="21" x14ac:dyDescent="0.25">
      <c r="A245" s="11">
        <v>166</v>
      </c>
      <c r="B245" s="8" t="s">
        <v>173</v>
      </c>
      <c r="C245" s="13" t="s">
        <v>90</v>
      </c>
      <c r="D245" s="13"/>
      <c r="E245" s="13" t="s">
        <v>174</v>
      </c>
      <c r="F245" s="15">
        <f>F246</f>
        <v>795</v>
      </c>
      <c r="G245" s="15">
        <f t="shared" ref="G245:H245" si="77">G246</f>
        <v>766.4</v>
      </c>
      <c r="H245" s="15">
        <f t="shared" si="77"/>
        <v>766.4</v>
      </c>
      <c r="I245" s="76">
        <f t="shared" si="66"/>
        <v>100</v>
      </c>
    </row>
    <row r="246" spans="1:9" ht="21" x14ac:dyDescent="0.25">
      <c r="A246" s="11">
        <v>167</v>
      </c>
      <c r="B246" s="8" t="s">
        <v>55</v>
      </c>
      <c r="C246" s="13" t="s">
        <v>92</v>
      </c>
      <c r="D246" s="13"/>
      <c r="E246" s="13" t="s">
        <v>174</v>
      </c>
      <c r="F246" s="15">
        <f>F247+F250</f>
        <v>795</v>
      </c>
      <c r="G246" s="15">
        <f t="shared" ref="G246:H246" si="78">G247+G250</f>
        <v>766.4</v>
      </c>
      <c r="H246" s="15">
        <f t="shared" si="78"/>
        <v>766.4</v>
      </c>
      <c r="I246" s="76">
        <f t="shared" si="66"/>
        <v>100</v>
      </c>
    </row>
    <row r="247" spans="1:9" ht="61.8" x14ac:dyDescent="0.25">
      <c r="A247" s="11">
        <v>168</v>
      </c>
      <c r="B247" s="62" t="s">
        <v>182</v>
      </c>
      <c r="C247" s="13" t="s">
        <v>159</v>
      </c>
      <c r="D247" s="13"/>
      <c r="E247" s="13" t="s">
        <v>12</v>
      </c>
      <c r="F247" s="15">
        <f>F248</f>
        <v>724</v>
      </c>
      <c r="G247" s="15">
        <f>G248</f>
        <v>724</v>
      </c>
      <c r="H247" s="15">
        <f>H248</f>
        <v>724</v>
      </c>
      <c r="I247" s="76">
        <f t="shared" si="66"/>
        <v>100</v>
      </c>
    </row>
    <row r="248" spans="1:9" x14ac:dyDescent="0.25">
      <c r="A248" s="11">
        <v>169</v>
      </c>
      <c r="B248" s="62" t="s">
        <v>150</v>
      </c>
      <c r="C248" s="13" t="s">
        <v>159</v>
      </c>
      <c r="D248" s="13" t="s">
        <v>151</v>
      </c>
      <c r="E248" s="13" t="s">
        <v>12</v>
      </c>
      <c r="F248" s="15">
        <f>F249</f>
        <v>724</v>
      </c>
      <c r="G248" s="15">
        <f t="shared" ref="G248:H248" si="79">G249</f>
        <v>724</v>
      </c>
      <c r="H248" s="15">
        <f t="shared" si="79"/>
        <v>724</v>
      </c>
      <c r="I248" s="76">
        <f t="shared" si="66"/>
        <v>100</v>
      </c>
    </row>
    <row r="249" spans="1:9" x14ac:dyDescent="0.25">
      <c r="A249" s="11">
        <v>170</v>
      </c>
      <c r="B249" s="62" t="s">
        <v>152</v>
      </c>
      <c r="C249" s="13" t="s">
        <v>159</v>
      </c>
      <c r="D249" s="13" t="s">
        <v>133</v>
      </c>
      <c r="E249" s="13" t="s">
        <v>12</v>
      </c>
      <c r="F249" s="15">
        <v>724</v>
      </c>
      <c r="G249" s="15">
        <v>724</v>
      </c>
      <c r="H249" s="15">
        <v>724</v>
      </c>
      <c r="I249" s="76">
        <f t="shared" si="66"/>
        <v>100</v>
      </c>
    </row>
    <row r="250" spans="1:9" x14ac:dyDescent="0.25">
      <c r="A250" s="11">
        <v>171</v>
      </c>
      <c r="B250" s="62" t="s">
        <v>183</v>
      </c>
      <c r="C250" s="13" t="s">
        <v>90</v>
      </c>
      <c r="D250" s="13"/>
      <c r="E250" s="13" t="s">
        <v>176</v>
      </c>
      <c r="F250" s="15">
        <f>F251</f>
        <v>71</v>
      </c>
      <c r="G250" s="15">
        <f t="shared" ref="G250:H250" si="80">G251</f>
        <v>42.4</v>
      </c>
      <c r="H250" s="15">
        <f t="shared" si="80"/>
        <v>42.4</v>
      </c>
      <c r="I250" s="76">
        <f t="shared" si="66"/>
        <v>100</v>
      </c>
    </row>
    <row r="251" spans="1:9" ht="21" x14ac:dyDescent="0.25">
      <c r="A251" s="11">
        <v>172</v>
      </c>
      <c r="B251" s="62" t="s">
        <v>173</v>
      </c>
      <c r="C251" s="13" t="s">
        <v>92</v>
      </c>
      <c r="D251" s="13"/>
      <c r="E251" s="13" t="s">
        <v>176</v>
      </c>
      <c r="F251" s="15">
        <f>F252</f>
        <v>71</v>
      </c>
      <c r="G251" s="15">
        <f t="shared" ref="G251:H251" si="81">G252</f>
        <v>42.4</v>
      </c>
      <c r="H251" s="15">
        <f t="shared" si="81"/>
        <v>42.4</v>
      </c>
      <c r="I251" s="76">
        <f t="shared" si="66"/>
        <v>100</v>
      </c>
    </row>
    <row r="252" spans="1:9" ht="21" x14ac:dyDescent="0.25">
      <c r="A252" s="11">
        <v>173</v>
      </c>
      <c r="B252" s="61" t="s">
        <v>55</v>
      </c>
      <c r="C252" s="13" t="s">
        <v>175</v>
      </c>
      <c r="D252" s="13"/>
      <c r="E252" s="13" t="s">
        <v>176</v>
      </c>
      <c r="F252" s="15">
        <f>F253</f>
        <v>71</v>
      </c>
      <c r="G252" s="15">
        <f t="shared" ref="G252:H252" si="82">G253</f>
        <v>42.4</v>
      </c>
      <c r="H252" s="15">
        <f t="shared" si="82"/>
        <v>42.4</v>
      </c>
      <c r="I252" s="76">
        <f t="shared" si="66"/>
        <v>100</v>
      </c>
    </row>
    <row r="253" spans="1:9" ht="61.8" x14ac:dyDescent="0.25">
      <c r="A253" s="11">
        <v>174</v>
      </c>
      <c r="B253" s="62" t="s">
        <v>184</v>
      </c>
      <c r="C253" s="13" t="s">
        <v>175</v>
      </c>
      <c r="D253" s="13"/>
      <c r="E253" s="13" t="s">
        <v>176</v>
      </c>
      <c r="F253" s="15">
        <f>F254</f>
        <v>71</v>
      </c>
      <c r="G253" s="15">
        <f>G254</f>
        <v>42.4</v>
      </c>
      <c r="H253" s="15">
        <f>H254</f>
        <v>42.4</v>
      </c>
      <c r="I253" s="76">
        <f t="shared" si="66"/>
        <v>100</v>
      </c>
    </row>
    <row r="254" spans="1:9" ht="21" x14ac:dyDescent="0.25">
      <c r="A254" s="11">
        <v>175</v>
      </c>
      <c r="B254" s="61" t="s">
        <v>22</v>
      </c>
      <c r="C254" s="13" t="s">
        <v>175</v>
      </c>
      <c r="D254" s="13" t="s">
        <v>23</v>
      </c>
      <c r="E254" s="13" t="s">
        <v>176</v>
      </c>
      <c r="F254" s="15">
        <f>F255</f>
        <v>71</v>
      </c>
      <c r="G254" s="15">
        <f t="shared" ref="G254:H254" si="83">G255</f>
        <v>42.4</v>
      </c>
      <c r="H254" s="15">
        <f t="shared" si="83"/>
        <v>42.4</v>
      </c>
      <c r="I254" s="76">
        <f t="shared" si="66"/>
        <v>100</v>
      </c>
    </row>
    <row r="255" spans="1:9" ht="21" x14ac:dyDescent="0.25">
      <c r="A255" s="11">
        <v>176</v>
      </c>
      <c r="B255" s="61" t="s">
        <v>24</v>
      </c>
      <c r="C255" s="13" t="s">
        <v>175</v>
      </c>
      <c r="D255" s="13" t="s">
        <v>25</v>
      </c>
      <c r="E255" s="13" t="s">
        <v>176</v>
      </c>
      <c r="F255" s="15">
        <v>71</v>
      </c>
      <c r="G255" s="15">
        <v>42.4</v>
      </c>
      <c r="H255" s="15">
        <v>42.4</v>
      </c>
      <c r="I255" s="76">
        <f t="shared" si="66"/>
        <v>100</v>
      </c>
    </row>
    <row r="256" spans="1:9" x14ac:dyDescent="0.25">
      <c r="A256" s="11">
        <v>177</v>
      </c>
      <c r="B256" s="67" t="s">
        <v>199</v>
      </c>
      <c r="C256" s="63"/>
      <c r="D256" s="63"/>
      <c r="E256" s="63" t="s">
        <v>239</v>
      </c>
      <c r="F256" s="68" t="s">
        <v>233</v>
      </c>
      <c r="G256" s="68" t="s">
        <v>234</v>
      </c>
      <c r="H256" s="68" t="s">
        <v>234</v>
      </c>
      <c r="I256" s="76">
        <f t="shared" si="66"/>
        <v>100</v>
      </c>
    </row>
    <row r="257" spans="1:9" x14ac:dyDescent="0.25">
      <c r="A257" s="11">
        <v>178</v>
      </c>
      <c r="B257" s="67" t="s">
        <v>201</v>
      </c>
      <c r="C257" s="63"/>
      <c r="D257" s="63"/>
      <c r="E257" s="63" t="s">
        <v>200</v>
      </c>
      <c r="F257" s="68" t="s">
        <v>233</v>
      </c>
      <c r="G257" s="68" t="s">
        <v>234</v>
      </c>
      <c r="H257" s="68" t="s">
        <v>234</v>
      </c>
      <c r="I257" s="76">
        <f t="shared" si="66"/>
        <v>100</v>
      </c>
    </row>
    <row r="258" spans="1:9" ht="21" x14ac:dyDescent="0.25">
      <c r="A258" s="11">
        <v>179</v>
      </c>
      <c r="B258" s="69" t="s">
        <v>202</v>
      </c>
      <c r="C258" s="63" t="s">
        <v>203</v>
      </c>
      <c r="D258" s="63"/>
      <c r="E258" s="63" t="s">
        <v>200</v>
      </c>
      <c r="F258" s="68" t="s">
        <v>233</v>
      </c>
      <c r="G258" s="68" t="s">
        <v>234</v>
      </c>
      <c r="H258" s="68" t="s">
        <v>234</v>
      </c>
      <c r="I258" s="76">
        <f t="shared" si="66"/>
        <v>100</v>
      </c>
    </row>
    <row r="259" spans="1:9" x14ac:dyDescent="0.25">
      <c r="A259" s="11">
        <v>180</v>
      </c>
      <c r="B259" s="69" t="s">
        <v>204</v>
      </c>
      <c r="C259" s="63" t="s">
        <v>203</v>
      </c>
      <c r="D259" s="63" t="s">
        <v>205</v>
      </c>
      <c r="E259" s="63" t="s">
        <v>200</v>
      </c>
      <c r="F259" s="68" t="s">
        <v>233</v>
      </c>
      <c r="G259" s="68" t="s">
        <v>234</v>
      </c>
      <c r="H259" s="68" t="s">
        <v>234</v>
      </c>
      <c r="I259" s="76">
        <f t="shared" si="66"/>
        <v>100</v>
      </c>
    </row>
    <row r="260" spans="1:9" x14ac:dyDescent="0.25">
      <c r="A260" s="11">
        <v>181</v>
      </c>
      <c r="B260" s="69" t="s">
        <v>206</v>
      </c>
      <c r="C260" s="63" t="s">
        <v>203</v>
      </c>
      <c r="D260" s="63" t="s">
        <v>207</v>
      </c>
      <c r="E260" s="63" t="s">
        <v>200</v>
      </c>
      <c r="F260" s="68" t="s">
        <v>233</v>
      </c>
      <c r="G260" s="68" t="s">
        <v>234</v>
      </c>
      <c r="H260" s="68" t="s">
        <v>234</v>
      </c>
      <c r="I260" s="76">
        <f t="shared" si="66"/>
        <v>100</v>
      </c>
    </row>
    <row r="261" spans="1:9" x14ac:dyDescent="0.25">
      <c r="A261" s="11">
        <v>182</v>
      </c>
      <c r="B261" s="51" t="s">
        <v>66</v>
      </c>
      <c r="C261" s="52" t="s">
        <v>36</v>
      </c>
      <c r="D261" s="52" t="s">
        <v>36</v>
      </c>
      <c r="E261" s="41" t="s">
        <v>36</v>
      </c>
      <c r="F261" s="14">
        <f>F18+F23+F58+F80+F94+F163</f>
        <v>24898.199999999997</v>
      </c>
      <c r="G261" s="14">
        <f>G18+G23+G58+G80+G94+G163</f>
        <v>43002.2</v>
      </c>
      <c r="H261" s="14">
        <f>H18+H23+H58+H80+H94+H163</f>
        <v>42639.9</v>
      </c>
      <c r="I261" s="76">
        <f t="shared" si="66"/>
        <v>99.157484965885473</v>
      </c>
    </row>
    <row r="262" spans="1:9" x14ac:dyDescent="0.25">
      <c r="A262" s="73"/>
    </row>
  </sheetData>
  <mergeCells count="15">
    <mergeCell ref="A9:A10"/>
    <mergeCell ref="B9:B10"/>
    <mergeCell ref="C9:C10"/>
    <mergeCell ref="D9:D10"/>
    <mergeCell ref="E9:E10"/>
    <mergeCell ref="B36:B38"/>
    <mergeCell ref="F9:F10"/>
    <mergeCell ref="G9:G10"/>
    <mergeCell ref="C3:I3"/>
    <mergeCell ref="F8:I8"/>
    <mergeCell ref="E1:I1"/>
    <mergeCell ref="B2:I2"/>
    <mergeCell ref="H9:H10"/>
    <mergeCell ref="I9:I10"/>
    <mergeCell ref="B31:B33"/>
  </mergeCells>
  <phoneticPr fontId="4" type="noConversion"/>
  <pageMargins left="0.70866141732283472" right="0.70866141732283472" top="0.74803149606299213" bottom="0.74803149606299213" header="0.31496062992125984" footer="0.31496062992125984"/>
  <pageSetup paperSize="9" scale="95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Viktoria</cp:lastModifiedBy>
  <cp:lastPrinted>2025-02-24T06:29:20Z</cp:lastPrinted>
  <dcterms:created xsi:type="dcterms:W3CDTF">1996-10-08T23:32:33Z</dcterms:created>
  <dcterms:modified xsi:type="dcterms:W3CDTF">2025-03-28T01:24:34Z</dcterms:modified>
</cp:coreProperties>
</file>